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7770" activeTab="1"/>
  </bookViews>
  <sheets>
    <sheet name="表紙" sheetId="2" r:id="rId1"/>
    <sheet name="注意事項" sheetId="3" r:id="rId2"/>
    <sheet name="収入" sheetId="1" r:id="rId3"/>
    <sheet name="所得" sheetId="4" r:id="rId4"/>
    <sheet name="控除" sheetId="6" r:id="rId5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<sst xmlns:r="http://schemas.openxmlformats.org/officeDocument/2006/relationships" xmlns="http://schemas.openxmlformats.org/spreadsheetml/2006/main" count="62" uniqueCount="62">
  <si>
    <t>から</t>
  </si>
  <si>
    <t>配偶者特別控除
90,000円</t>
    <rPh sb="14" eb="15">
      <t>エン</t>
    </rPh>
    <phoneticPr fontId="1"/>
  </si>
  <si>
    <t>配偶者控除
130,000円
（配偶者が70歳以上の
場合160,000円）</t>
    <rPh sb="0" eb="3">
      <t>ハイグウシャ</t>
    </rPh>
    <rPh sb="3" eb="5">
      <t>コウジョ</t>
    </rPh>
    <rPh sb="13" eb="14">
      <t>エン</t>
    </rPh>
    <rPh sb="36" eb="37">
      <t>エン</t>
    </rPh>
    <phoneticPr fontId="1"/>
  </si>
  <si>
    <t>住民税</t>
    <rPh sb="0" eb="2">
      <t>じゅうみん</t>
    </rPh>
    <rPh sb="2" eb="3">
      <t>ぜい</t>
    </rPh>
    <phoneticPr fontId="1" type="Hiragana"/>
  </si>
  <si>
    <t>64歳以下</t>
    <rPh sb="2" eb="3">
      <t>さい</t>
    </rPh>
    <rPh sb="3" eb="5">
      <t>いか</t>
    </rPh>
    <phoneticPr fontId="1" type="Hiragana"/>
  </si>
  <si>
    <t>取手市役所　課税課</t>
    <rPh sb="0" eb="5">
      <t>とりでしやくしょ</t>
    </rPh>
    <rPh sb="6" eb="9">
      <t>かぜいか</t>
    </rPh>
    <phoneticPr fontId="1" type="Hiragana"/>
  </si>
  <si>
    <t>控除非該当</t>
    <rPh sb="0" eb="2">
      <t>コウジョ</t>
    </rPh>
    <rPh sb="2" eb="5">
      <t>ヒガイトウ</t>
    </rPh>
    <phoneticPr fontId="1"/>
  </si>
  <si>
    <t>年金の場合（65歳以下）</t>
    <rPh sb="0" eb="2">
      <t>ネンキン</t>
    </rPh>
    <rPh sb="3" eb="5">
      <t>バアイ</t>
    </rPh>
    <rPh sb="8" eb="9">
      <t>サイ</t>
    </rPh>
    <rPh sb="9" eb="11">
      <t>イカ</t>
    </rPh>
    <phoneticPr fontId="1"/>
  </si>
  <si>
    <t>給与の場合</t>
    <rPh sb="0" eb="2">
      <t>キュウヨ</t>
    </rPh>
    <rPh sb="3" eb="5">
      <t>バアイ</t>
    </rPh>
    <phoneticPr fontId="1"/>
  </si>
  <si>
    <t>居住者</t>
    <rPh sb="0" eb="3">
      <t>きょじゅうしゃ</t>
    </rPh>
    <phoneticPr fontId="1" type="Hiragana"/>
  </si>
  <si>
    <t>配偶者特別控除
10,000円</t>
    <rPh sb="14" eb="15">
      <t>エン</t>
    </rPh>
    <phoneticPr fontId="1"/>
  </si>
  <si>
    <t>配偶者特別控除
330,000円</t>
    <rPh sb="0" eb="3">
      <t>ハイグウシャ</t>
    </rPh>
    <rPh sb="3" eb="5">
      <t>トクベツ</t>
    </rPh>
    <rPh sb="5" eb="7">
      <t>コウジョ</t>
    </rPh>
    <rPh sb="15" eb="16">
      <t>エン</t>
    </rPh>
    <phoneticPr fontId="1"/>
  </si>
  <si>
    <t>配偶者特別控除
180,000円</t>
    <rPh sb="15" eb="16">
      <t>エン</t>
    </rPh>
    <phoneticPr fontId="1"/>
  </si>
  <si>
    <t>配偶者特別控除
140,000円</t>
    <rPh sb="15" eb="16">
      <t>エン</t>
    </rPh>
    <phoneticPr fontId="1"/>
  </si>
  <si>
    <t>被扶養者</t>
    <rPh sb="0" eb="1">
      <t>ひ</t>
    </rPh>
    <rPh sb="1" eb="3">
      <t>ふよう</t>
    </rPh>
    <rPh sb="3" eb="4">
      <t>しゃ</t>
    </rPh>
    <phoneticPr fontId="1" type="Hiragana"/>
  </si>
  <si>
    <t>まで</t>
  </si>
  <si>
    <t>割合</t>
    <rPh sb="0" eb="2">
      <t>ワリアイ</t>
    </rPh>
    <phoneticPr fontId="1"/>
  </si>
  <si>
    <t>配偶者特別控除
310,000円</t>
    <rPh sb="15" eb="16">
      <t>エン</t>
    </rPh>
    <phoneticPr fontId="1"/>
  </si>
  <si>
    <t>比率</t>
    <rPh sb="0" eb="2">
      <t>ヒリツ</t>
    </rPh>
    <phoneticPr fontId="1"/>
  </si>
  <si>
    <t>配偶者特別控除
360,000円</t>
    <rPh sb="0" eb="3">
      <t>ハイグウシャ</t>
    </rPh>
    <rPh sb="3" eb="5">
      <t>トクベツ</t>
    </rPh>
    <rPh sb="5" eb="7">
      <t>コウジョ</t>
    </rPh>
    <rPh sb="15" eb="16">
      <t>エン</t>
    </rPh>
    <phoneticPr fontId="1"/>
  </si>
  <si>
    <t>給与</t>
  </si>
  <si>
    <t>配偶者特別控除
110,000円</t>
    <rPh sb="15" eb="16">
      <t>エン</t>
    </rPh>
    <phoneticPr fontId="1"/>
  </si>
  <si>
    <t>配偶者特別控除
30,000円</t>
    <rPh sb="14" eb="15">
      <t>エン</t>
    </rPh>
    <phoneticPr fontId="1"/>
  </si>
  <si>
    <t>配偶者特別控除
260,000円</t>
    <rPh sb="15" eb="16">
      <t>エン</t>
    </rPh>
    <phoneticPr fontId="1"/>
  </si>
  <si>
    <t>配偶者特別控除
70,000円</t>
    <rPh sb="14" eb="15">
      <t>エン</t>
    </rPh>
    <phoneticPr fontId="1"/>
  </si>
  <si>
    <t>合計</t>
    <rPh sb="0" eb="2">
      <t>ごうけい</t>
    </rPh>
    <phoneticPr fontId="1" type="Hiragana"/>
  </si>
  <si>
    <t>所得税控除額</t>
    <rPh sb="0" eb="3">
      <t>ショトクゼイ</t>
    </rPh>
    <rPh sb="3" eb="5">
      <t>コウジョ</t>
    </rPh>
    <rPh sb="5" eb="6">
      <t>ガク</t>
    </rPh>
    <phoneticPr fontId="1"/>
  </si>
  <si>
    <t>配偶者特別控除
220,000円</t>
    <rPh sb="15" eb="16">
      <t>エン</t>
    </rPh>
    <phoneticPr fontId="1"/>
  </si>
  <si>
    <t>給与</t>
    <rPh sb="0" eb="2">
      <t>きゅうよ</t>
    </rPh>
    <phoneticPr fontId="1" type="Hiragana"/>
  </si>
  <si>
    <t>年金の場合（65歳以上）</t>
    <rPh sb="0" eb="2">
      <t>ネンキン</t>
    </rPh>
    <rPh sb="3" eb="5">
      <t>バアイ</t>
    </rPh>
    <rPh sb="8" eb="9">
      <t>サイ</t>
    </rPh>
    <rPh sb="9" eb="10">
      <t>イ</t>
    </rPh>
    <rPh sb="10" eb="11">
      <t>ウエ</t>
    </rPh>
    <phoneticPr fontId="1"/>
  </si>
  <si>
    <t>配偶者特別控除
80,000円</t>
    <rPh sb="14" eb="15">
      <t>エン</t>
    </rPh>
    <phoneticPr fontId="1"/>
  </si>
  <si>
    <t>配偶者控除
260,000円
（配偶者が70歳以上の
場合320,000円）</t>
    <rPh sb="0" eb="3">
      <t>ハイグウシャ</t>
    </rPh>
    <rPh sb="3" eb="5">
      <t>コウジョ</t>
    </rPh>
    <rPh sb="13" eb="14">
      <t>エン</t>
    </rPh>
    <rPh sb="36" eb="37">
      <t>エン</t>
    </rPh>
    <phoneticPr fontId="1"/>
  </si>
  <si>
    <t>配偶者特別控除
380,000円</t>
    <rPh sb="0" eb="3">
      <t>ハイグウシャ</t>
    </rPh>
    <rPh sb="3" eb="5">
      <t>トクベツ</t>
    </rPh>
    <rPh sb="5" eb="7">
      <t>コウジョ</t>
    </rPh>
    <rPh sb="15" eb="16">
      <t>エン</t>
    </rPh>
    <phoneticPr fontId="1"/>
  </si>
  <si>
    <t>配偶者控除
110,000円
（配偶者が70歳以上の
場合130,000円）</t>
    <rPh sb="0" eb="3">
      <t>ハイグウシャ</t>
    </rPh>
    <rPh sb="3" eb="5">
      <t>コウジョ</t>
    </rPh>
    <rPh sb="13" eb="14">
      <t>エン</t>
    </rPh>
    <rPh sb="36" eb="37">
      <t>エン</t>
    </rPh>
    <phoneticPr fontId="1"/>
  </si>
  <si>
    <t>配偶者特別控除
210,000円</t>
    <rPh sb="15" eb="16">
      <t>エン</t>
    </rPh>
    <phoneticPr fontId="1"/>
  </si>
  <si>
    <t>配偶者特別控除
60,000円</t>
    <rPh sb="14" eb="15">
      <t>エン</t>
    </rPh>
    <phoneticPr fontId="1"/>
  </si>
  <si>
    <t>扶養者
合計所得</t>
    <rPh sb="0" eb="2">
      <t>ふよう</t>
    </rPh>
    <rPh sb="2" eb="3">
      <t>しゃ</t>
    </rPh>
    <rPh sb="4" eb="6">
      <t>ごうけい</t>
    </rPh>
    <rPh sb="6" eb="8">
      <t>しょとく</t>
    </rPh>
    <phoneticPr fontId="1" type="Hiragana"/>
  </si>
  <si>
    <t>配偶者特別控除
40,000円</t>
    <rPh sb="14" eb="15">
      <t>エン</t>
    </rPh>
    <phoneticPr fontId="1"/>
  </si>
  <si>
    <t>配偶者特別控除
20,000円</t>
    <rPh sb="14" eb="15">
      <t>エン</t>
    </rPh>
    <phoneticPr fontId="1"/>
  </si>
  <si>
    <t>配偶者</t>
    <rPh sb="0" eb="3">
      <t>はいぐうしゃ</t>
    </rPh>
    <phoneticPr fontId="1" type="Hiragana"/>
  </si>
  <si>
    <t>配偶者特別控除
160,000円</t>
    <rPh sb="15" eb="16">
      <t>エン</t>
    </rPh>
    <phoneticPr fontId="1"/>
  </si>
  <si>
    <t>配偶者特別控除
120,000円</t>
    <rPh sb="15" eb="16">
      <t>エン</t>
    </rPh>
    <phoneticPr fontId="1"/>
  </si>
  <si>
    <t>65歳以上</t>
    <rPh sb="2" eb="3">
      <t>さい</t>
    </rPh>
    <rPh sb="3" eb="5">
      <t>いじょう</t>
    </rPh>
    <phoneticPr fontId="1" type="Hiragana"/>
  </si>
  <si>
    <t>住民税控除額</t>
    <rPh sb="0" eb="3">
      <t>ジュウミンゼイ</t>
    </rPh>
    <rPh sb="3" eb="5">
      <t>コウジョ</t>
    </rPh>
    <rPh sb="5" eb="6">
      <t>ガク</t>
    </rPh>
    <phoneticPr fontId="1"/>
  </si>
  <si>
    <t>公的
年金</t>
    <rPh sb="0" eb="2">
      <t>こうてき</t>
    </rPh>
    <rPh sb="3" eb="5">
      <t>ねんきん</t>
    </rPh>
    <phoneticPr fontId="1" type="Hiragana"/>
  </si>
  <si>
    <t>配偶者特別控除
130,000円</t>
    <rPh sb="15" eb="16">
      <t>エン</t>
    </rPh>
    <phoneticPr fontId="1"/>
  </si>
  <si>
    <t>配偶者特別控除
240,000円</t>
    <rPh sb="15" eb="16">
      <t>エン</t>
    </rPh>
    <phoneticPr fontId="1"/>
  </si>
  <si>
    <t>配偶者控除
220,000円
（配偶者が70歳以上の
場合260,000円）</t>
    <rPh sb="0" eb="3">
      <t>ハイグウシャ</t>
    </rPh>
    <rPh sb="3" eb="5">
      <t>コウジョ</t>
    </rPh>
    <rPh sb="13" eb="14">
      <t>エン</t>
    </rPh>
    <rPh sb="36" eb="37">
      <t>エン</t>
    </rPh>
    <phoneticPr fontId="1"/>
  </si>
  <si>
    <t>控除額</t>
    <rPh sb="0" eb="2">
      <t>こうじょ</t>
    </rPh>
    <rPh sb="2" eb="3">
      <t>がく</t>
    </rPh>
    <phoneticPr fontId="1" type="Hiragana"/>
  </si>
  <si>
    <t>所得税</t>
    <rPh sb="0" eb="2">
      <t>しょとく</t>
    </rPh>
    <rPh sb="2" eb="3">
      <t>ぜい</t>
    </rPh>
    <phoneticPr fontId="1" type="Hiragana"/>
  </si>
  <si>
    <t>配偶者の
所得</t>
  </si>
  <si>
    <t>扶養者の所得</t>
    <rPh sb="0" eb="3">
      <t>フヨウシャ</t>
    </rPh>
    <rPh sb="4" eb="6">
      <t>ショトク</t>
    </rPh>
    <phoneticPr fontId="1"/>
  </si>
  <si>
    <t>その他の
所得の合計</t>
    <rPh sb="2" eb="3">
      <t>ほか</t>
    </rPh>
    <rPh sb="5" eb="7">
      <t>しょとく</t>
    </rPh>
    <rPh sb="8" eb="10">
      <t>ごうけい</t>
    </rPh>
    <phoneticPr fontId="1" type="Hiragana"/>
  </si>
  <si>
    <t>配偶者控除・配偶者特別控除　控除額計算表</t>
    <rPh sb="0" eb="3">
      <t>はいぐうしゃ</t>
    </rPh>
    <rPh sb="3" eb="5">
      <t>こうじょ</t>
    </rPh>
    <rPh sb="6" eb="9">
      <t>はいぐうしゃ</t>
    </rPh>
    <rPh sb="9" eb="11">
      <t>とくべつ</t>
    </rPh>
    <rPh sb="11" eb="13">
      <t>こうじょ</t>
    </rPh>
    <rPh sb="14" eb="16">
      <t>こうじょ</t>
    </rPh>
    <rPh sb="16" eb="17">
      <t>がく</t>
    </rPh>
    <rPh sb="17" eb="19">
      <t>けいさん</t>
    </rPh>
    <rPh sb="19" eb="20">
      <t>ひょう</t>
    </rPh>
    <phoneticPr fontId="1" type="Hiragana"/>
  </si>
  <si>
    <t>64歳以下のかた</t>
    <rPh sb="2" eb="3">
      <t>さい</t>
    </rPh>
    <rPh sb="3" eb="5">
      <t>いか</t>
    </rPh>
    <phoneticPr fontId="1" type="Hiragana"/>
  </si>
  <si>
    <t>65歳以上のかた</t>
    <rPh sb="2" eb="3">
      <t>さい</t>
    </rPh>
    <rPh sb="3" eb="5">
      <t>いじょう</t>
    </rPh>
    <phoneticPr fontId="1" type="Hiragana"/>
  </si>
  <si>
    <t>配偶者控除
330,000円
（配偶者が70歳以上の
場合380,000円）</t>
    <rPh sb="0" eb="3">
      <t>ハイグウシャ</t>
    </rPh>
    <rPh sb="3" eb="5">
      <t>コウジョ</t>
    </rPh>
    <rPh sb="13" eb="14">
      <t>エン</t>
    </rPh>
    <rPh sb="16" eb="19">
      <t>ハイグウシャ</t>
    </rPh>
    <rPh sb="22" eb="23">
      <t>サイ</t>
    </rPh>
    <rPh sb="23" eb="25">
      <t>イジョウ</t>
    </rPh>
    <rPh sb="27" eb="29">
      <t>バアイ</t>
    </rPh>
    <rPh sb="36" eb="37">
      <t>エン</t>
    </rPh>
    <phoneticPr fontId="1"/>
  </si>
  <si>
    <t>配偶者控除
380,000円
（配偶者が70歳以上の
場合480,000円）</t>
    <rPh sb="0" eb="3">
      <t>ハイグウシャ</t>
    </rPh>
    <rPh sb="3" eb="5">
      <t>コウジョ</t>
    </rPh>
    <rPh sb="13" eb="14">
      <t>エン</t>
    </rPh>
    <rPh sb="36" eb="37">
      <t>エン</t>
    </rPh>
    <phoneticPr fontId="1"/>
  </si>
  <si>
    <r>
      <t>1月2日</t>
    </r>
    <r>
      <rPr>
        <sz val="18"/>
        <color rgb="FFFF0000"/>
        <rFont val="ＭＳ Ｐゴシック"/>
      </rPr>
      <t>以後</t>
    </r>
    <r>
      <rPr>
        <sz val="18"/>
        <color theme="1"/>
        <rFont val="ＭＳ Ｐゴシック"/>
      </rPr>
      <t>に生まれたかた</t>
    </r>
  </si>
  <si>
    <t>控除非該当</t>
  </si>
  <si>
    <t>配偶者
合計所得</t>
    <rPh sb="0" eb="3">
      <t>はいぐうしゃ</t>
    </rPh>
    <phoneticPr fontId="1" type="Hiragana"/>
  </si>
  <si>
    <r>
      <t>1月1日</t>
    </r>
    <r>
      <rPr>
        <sz val="18"/>
        <color rgb="FFFF0000"/>
        <rFont val="ＭＳ Ｐゴシック"/>
      </rPr>
      <t>以前</t>
    </r>
    <r>
      <rPr>
        <sz val="18"/>
        <color theme="1"/>
        <rFont val="ＭＳ Ｐゴシック"/>
      </rPr>
      <t>に生まれたかた</t>
    </r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</si>
</sst>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3">
    <numFmt numFmtId="178" formatCode="#,##0.0_);[Red]\(#,##0.0\)"/>
    <numFmt numFmtId="176" formatCode="#,##0_ "/>
    <numFmt numFmtId="177" formatCode="#,##0_);[Red]\(#,##0\)"/>
  </numFmts>
  <fonts count="14">
    <font>
      <sz val="11"/>
      <color theme="1"/>
      <name val="ＭＳ Ｐゴシック"/>
    </font>
    <font>
      <sz val="6"/>
      <color auto="1"/>
      <name val="ＭＳ Ｐゴシック"/>
    </font>
    <font>
      <sz val="11"/>
      <color theme="0"/>
      <name val="ＭＳ Ｐゴシック"/>
    </font>
    <font>
      <sz val="18"/>
      <color theme="0"/>
      <name val="ＤＦ特太ゴシック体"/>
    </font>
    <font>
      <sz val="18"/>
      <color theme="1"/>
      <name val="ＭＳ Ｐゴシック"/>
    </font>
    <font>
      <sz val="12"/>
      <color theme="1"/>
      <name val="メイリオ"/>
    </font>
    <font>
      <sz val="14"/>
      <color theme="1"/>
      <name val="ＭＳ Ｐゴシック"/>
    </font>
    <font>
      <sz val="12"/>
      <color theme="0"/>
      <name val="メイリオ"/>
    </font>
    <font>
      <sz val="20"/>
      <color theme="1"/>
      <name val="ＤＨＰ特太ゴシック体"/>
    </font>
    <font>
      <sz val="24"/>
      <color theme="1"/>
      <name val="ＭＳ Ｐゴシック"/>
    </font>
    <font>
      <sz val="16"/>
      <color theme="1"/>
      <name val="ＭＳ Ｐゴシック"/>
    </font>
    <font>
      <sz val="20"/>
      <color theme="0"/>
      <name val="メイリオ"/>
    </font>
    <font>
      <sz val="11"/>
      <color theme="1"/>
      <name val="メイリオ"/>
    </font>
    <font>
      <sz val="11"/>
      <color auto="1"/>
      <name val="メイリオ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4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-0.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92E1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76" fontId="4" fillId="5" borderId="23" xfId="0" applyNumberFormat="1" applyFont="1" applyFill="1" applyBorder="1" applyAlignment="1" applyProtection="1">
      <alignment horizontal="center" vertical="center"/>
      <protection locked="0"/>
    </xf>
    <xf numFmtId="176" fontId="4" fillId="5" borderId="24" xfId="0" applyNumberFormat="1" applyFont="1" applyFill="1" applyBorder="1" applyAlignment="1" applyProtection="1">
      <alignment horizontal="center" vertical="center"/>
      <protection locked="0"/>
    </xf>
    <xf numFmtId="176" fontId="4" fillId="5" borderId="25" xfId="0" applyNumberFormat="1" applyFont="1" applyFill="1" applyBorder="1" applyAlignment="1" applyProtection="1">
      <alignment horizontal="center" vertical="center"/>
      <protection locked="0"/>
    </xf>
    <xf numFmtId="176" fontId="4" fillId="5" borderId="26" xfId="0" applyNumberFormat="1" applyFont="1" applyFill="1" applyBorder="1" applyAlignment="1" applyProtection="1">
      <alignment horizontal="center" vertical="center"/>
      <protection locked="0"/>
    </xf>
    <xf numFmtId="176" fontId="4" fillId="5" borderId="27" xfId="0" applyNumberFormat="1" applyFont="1" applyFill="1" applyBorder="1" applyAlignment="1" applyProtection="1">
      <alignment horizontal="center" vertical="center"/>
      <protection locked="0"/>
    </xf>
    <xf numFmtId="176" fontId="4" fillId="3" borderId="0" xfId="0" applyNumberFormat="1" applyFont="1" applyFill="1" applyBorder="1" applyAlignment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76" fontId="4" fillId="5" borderId="20" xfId="0" applyNumberFormat="1" applyFont="1" applyFill="1" applyBorder="1" applyAlignment="1" applyProtection="1">
      <alignment horizontal="center" vertical="center"/>
      <protection locked="0"/>
    </xf>
    <xf numFmtId="176" fontId="4" fillId="5" borderId="21" xfId="0" applyNumberFormat="1" applyFont="1" applyFill="1" applyBorder="1" applyAlignment="1" applyProtection="1">
      <alignment horizontal="center" vertical="center"/>
      <protection locked="0"/>
    </xf>
    <xf numFmtId="176" fontId="4" fillId="5" borderId="28" xfId="0" applyNumberFormat="1" applyFont="1" applyFill="1" applyBorder="1" applyAlignment="1" applyProtection="1">
      <alignment horizontal="center" vertical="center"/>
      <protection locked="0"/>
    </xf>
    <xf numFmtId="176" fontId="4" fillId="5" borderId="29" xfId="0" applyNumberFormat="1" applyFont="1" applyFill="1" applyBorder="1" applyAlignment="1" applyProtection="1">
      <alignment horizontal="center" vertical="center"/>
      <protection locked="0"/>
    </xf>
    <xf numFmtId="176" fontId="4" fillId="5" borderId="22" xfId="0" applyNumberFormat="1" applyFont="1" applyFill="1" applyBorder="1" applyAlignment="1" applyProtection="1">
      <alignment horizontal="center" vertical="center"/>
      <protection locked="0"/>
    </xf>
    <xf numFmtId="176" fontId="4" fillId="3" borderId="9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4" fillId="3" borderId="0" xfId="0" applyFont="1" applyFill="1" applyBorder="1">
      <alignment vertical="center"/>
    </xf>
    <xf numFmtId="0" fontId="4" fillId="3" borderId="0" xfId="0" applyFont="1" applyFill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176" fontId="4" fillId="3" borderId="20" xfId="0" applyNumberFormat="1" applyFont="1" applyFill="1" applyBorder="1" applyAlignment="1">
      <alignment horizontal="center" vertical="center"/>
    </xf>
    <xf numFmtId="176" fontId="4" fillId="3" borderId="21" xfId="0" applyNumberFormat="1" applyFont="1" applyFill="1" applyBorder="1" applyAlignment="1">
      <alignment horizontal="center" vertical="center"/>
    </xf>
    <xf numFmtId="176" fontId="4" fillId="3" borderId="2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5" fillId="0" borderId="0" xfId="0" applyNumberFormat="1" applyFont="1">
      <alignment vertical="center"/>
    </xf>
    <xf numFmtId="0" fontId="0" fillId="7" borderId="0" xfId="0" applyFill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/>
    </xf>
    <xf numFmtId="0" fontId="4" fillId="7" borderId="0" xfId="0" applyFont="1" applyFill="1" applyBorder="1">
      <alignment vertical="center"/>
    </xf>
    <xf numFmtId="0" fontId="4" fillId="7" borderId="3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/>
    </xf>
    <xf numFmtId="176" fontId="4" fillId="7" borderId="23" xfId="0" applyNumberFormat="1" applyFont="1" applyFill="1" applyBorder="1" applyAlignment="1">
      <alignment horizontal="center" vertical="center"/>
    </xf>
    <xf numFmtId="176" fontId="4" fillId="7" borderId="24" xfId="0" applyNumberFormat="1" applyFont="1" applyFill="1" applyBorder="1" applyAlignment="1">
      <alignment horizontal="center" vertical="center"/>
    </xf>
    <xf numFmtId="176" fontId="4" fillId="7" borderId="25" xfId="0" applyNumberFormat="1" applyFont="1" applyFill="1" applyBorder="1" applyAlignment="1">
      <alignment horizontal="center" vertical="center"/>
    </xf>
    <xf numFmtId="176" fontId="4" fillId="7" borderId="26" xfId="0" applyNumberFormat="1" applyFont="1" applyFill="1" applyBorder="1" applyAlignment="1">
      <alignment horizontal="center" vertical="center"/>
    </xf>
    <xf numFmtId="176" fontId="4" fillId="7" borderId="27" xfId="0" applyNumberFormat="1" applyFont="1" applyFill="1" applyBorder="1" applyAlignment="1">
      <alignment horizontal="center" vertical="center"/>
    </xf>
    <xf numFmtId="0" fontId="0" fillId="7" borderId="0" xfId="0" applyFont="1" applyFill="1" applyBorder="1" applyAlignment="1">
      <alignment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176" fontId="4" fillId="7" borderId="20" xfId="0" applyNumberFormat="1" applyFont="1" applyFill="1" applyBorder="1" applyAlignment="1">
      <alignment horizontal="center" vertical="center"/>
    </xf>
    <xf numFmtId="176" fontId="4" fillId="7" borderId="21" xfId="0" applyNumberFormat="1" applyFont="1" applyFill="1" applyBorder="1" applyAlignment="1">
      <alignment horizontal="center" vertical="center"/>
    </xf>
    <xf numFmtId="176" fontId="4" fillId="7" borderId="28" xfId="0" applyNumberFormat="1" applyFont="1" applyFill="1" applyBorder="1" applyAlignment="1">
      <alignment horizontal="center" vertical="center"/>
    </xf>
    <xf numFmtId="176" fontId="4" fillId="7" borderId="29" xfId="0" applyNumberFormat="1" applyFont="1" applyFill="1" applyBorder="1" applyAlignment="1">
      <alignment horizontal="center" vertical="center"/>
    </xf>
    <xf numFmtId="176" fontId="4" fillId="7" borderId="2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center" wrapText="1"/>
    </xf>
    <xf numFmtId="0" fontId="4" fillId="7" borderId="0" xfId="0" applyFont="1" applyFill="1">
      <alignment vertical="center"/>
    </xf>
    <xf numFmtId="0" fontId="0" fillId="7" borderId="2" xfId="0" applyFont="1" applyFill="1" applyBorder="1" applyAlignment="1">
      <alignment vertical="center"/>
    </xf>
    <xf numFmtId="177" fontId="7" fillId="9" borderId="33" xfId="0" applyNumberFormat="1" applyFont="1" applyFill="1" applyBorder="1" applyAlignment="1">
      <alignment vertical="center"/>
    </xf>
    <xf numFmtId="177" fontId="5" fillId="0" borderId="34" xfId="0" applyNumberFormat="1" applyFont="1" applyBorder="1">
      <alignment vertical="center"/>
    </xf>
    <xf numFmtId="177" fontId="5" fillId="0" borderId="30" xfId="0" applyNumberFormat="1" applyFont="1" applyBorder="1">
      <alignment vertical="center"/>
    </xf>
    <xf numFmtId="177" fontId="5" fillId="0" borderId="35" xfId="0" applyNumberFormat="1" applyFont="1" applyBorder="1">
      <alignment vertical="center"/>
    </xf>
    <xf numFmtId="177" fontId="7" fillId="9" borderId="33" xfId="0" applyNumberFormat="1" applyFont="1" applyFill="1" applyBorder="1" applyAlignment="1">
      <alignment horizontal="center" vertical="center"/>
    </xf>
    <xf numFmtId="177" fontId="7" fillId="9" borderId="1" xfId="0" applyNumberFormat="1" applyFont="1" applyFill="1" applyBorder="1" applyAlignment="1">
      <alignment horizontal="center" vertical="center"/>
    </xf>
    <xf numFmtId="177" fontId="7" fillId="9" borderId="2" xfId="0" applyNumberFormat="1" applyFont="1" applyFill="1" applyBorder="1" applyAlignment="1">
      <alignment horizontal="center" vertical="center"/>
    </xf>
    <xf numFmtId="177" fontId="7" fillId="9" borderId="36" xfId="0" applyNumberFormat="1" applyFont="1" applyFill="1" applyBorder="1" applyAlignment="1">
      <alignment vertical="center"/>
    </xf>
    <xf numFmtId="177" fontId="5" fillId="0" borderId="37" xfId="0" applyNumberFormat="1" applyFont="1" applyBorder="1">
      <alignment vertical="center"/>
    </xf>
    <xf numFmtId="177" fontId="5" fillId="0" borderId="38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177" fontId="7" fillId="9" borderId="36" xfId="0" applyNumberFormat="1" applyFont="1" applyFill="1" applyBorder="1" applyAlignment="1">
      <alignment horizontal="center" vertical="center"/>
    </xf>
    <xf numFmtId="177" fontId="7" fillId="9" borderId="9" xfId="0" applyNumberFormat="1" applyFont="1" applyFill="1" applyBorder="1" applyAlignment="1">
      <alignment horizontal="center" vertical="center"/>
    </xf>
    <xf numFmtId="177" fontId="7" fillId="9" borderId="0" xfId="0" applyNumberFormat="1" applyFont="1" applyFill="1" applyBorder="1" applyAlignment="1">
      <alignment horizontal="center" vertical="center"/>
    </xf>
    <xf numFmtId="177" fontId="5" fillId="0" borderId="40" xfId="0" applyNumberFormat="1" applyFont="1" applyBorder="1">
      <alignment vertical="center"/>
    </xf>
    <xf numFmtId="177" fontId="5" fillId="0" borderId="41" xfId="0" applyNumberFormat="1" applyFont="1" applyBorder="1">
      <alignment vertical="center"/>
    </xf>
    <xf numFmtId="177" fontId="5" fillId="0" borderId="42" xfId="0" applyNumberFormat="1" applyFont="1" applyBorder="1">
      <alignment vertical="center"/>
    </xf>
    <xf numFmtId="177" fontId="5" fillId="0" borderId="43" xfId="0" applyNumberFormat="1" applyFont="1" applyBorder="1">
      <alignment vertical="center"/>
    </xf>
    <xf numFmtId="9" fontId="5" fillId="0" borderId="44" xfId="0" quotePrefix="1" applyNumberFormat="1" applyFont="1" applyBorder="1">
      <alignment vertical="center"/>
    </xf>
    <xf numFmtId="9" fontId="5" fillId="0" borderId="45" xfId="0" quotePrefix="1" applyNumberFormat="1" applyFont="1" applyBorder="1">
      <alignment vertical="center"/>
    </xf>
    <xf numFmtId="9" fontId="5" fillId="0" borderId="43" xfId="0" quotePrefix="1" applyNumberFormat="1" applyFont="1" applyBorder="1">
      <alignment vertical="center"/>
    </xf>
    <xf numFmtId="9" fontId="5" fillId="0" borderId="41" xfId="0" quotePrefix="1" applyNumberFormat="1" applyFont="1" applyBorder="1">
      <alignment vertical="center"/>
    </xf>
    <xf numFmtId="9" fontId="5" fillId="0" borderId="42" xfId="0" quotePrefix="1" applyNumberFormat="1" applyFont="1" applyBorder="1">
      <alignment vertical="center"/>
    </xf>
    <xf numFmtId="9" fontId="5" fillId="0" borderId="40" xfId="0" quotePrefix="1" applyNumberFormat="1" applyFont="1" applyBorder="1">
      <alignment vertical="center"/>
    </xf>
    <xf numFmtId="177" fontId="7" fillId="9" borderId="46" xfId="0" applyNumberFormat="1" applyFont="1" applyFill="1" applyBorder="1" applyAlignment="1">
      <alignment horizontal="center" vertical="center"/>
    </xf>
    <xf numFmtId="177" fontId="5" fillId="0" borderId="47" xfId="0" applyNumberFormat="1" applyFont="1" applyBorder="1">
      <alignment vertical="center"/>
    </xf>
    <xf numFmtId="177" fontId="5" fillId="0" borderId="48" xfId="0" applyNumberFormat="1" applyFont="1" applyBorder="1">
      <alignment vertical="center"/>
    </xf>
    <xf numFmtId="177" fontId="5" fillId="0" borderId="49" xfId="0" applyNumberFormat="1" applyFont="1" applyBorder="1">
      <alignment vertical="center"/>
    </xf>
    <xf numFmtId="177" fontId="7" fillId="9" borderId="20" xfId="0" applyNumberFormat="1" applyFont="1" applyFill="1" applyBorder="1" applyAlignment="1">
      <alignment horizontal="center" vertical="center"/>
    </xf>
    <xf numFmtId="177" fontId="7" fillId="9" borderId="21" xfId="0" applyNumberFormat="1" applyFont="1" applyFill="1" applyBorder="1" applyAlignment="1">
      <alignment horizontal="center" vertical="center"/>
    </xf>
    <xf numFmtId="177" fontId="7" fillId="9" borderId="46" xfId="0" applyNumberFormat="1" applyFont="1" applyFill="1" applyBorder="1" applyAlignment="1">
      <alignment vertical="center"/>
    </xf>
    <xf numFmtId="177" fontId="5" fillId="3" borderId="2" xfId="0" applyNumberFormat="1" applyFont="1" applyFill="1" applyBorder="1" applyAlignment="1">
      <alignment horizontal="center" vertical="center"/>
    </xf>
    <xf numFmtId="178" fontId="5" fillId="0" borderId="0" xfId="0" applyNumberFormat="1" applyFont="1">
      <alignment vertical="center"/>
    </xf>
    <xf numFmtId="177" fontId="5" fillId="3" borderId="0" xfId="0" applyNumberFormat="1" applyFont="1" applyFill="1" applyBorder="1" applyAlignment="1">
      <alignment horizontal="center" vertical="center"/>
    </xf>
    <xf numFmtId="177" fontId="5" fillId="7" borderId="0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8" fillId="10" borderId="20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8" fillId="10" borderId="2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8" borderId="50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Protection="1">
      <alignment vertical="center"/>
      <protection locked="0"/>
    </xf>
    <xf numFmtId="0" fontId="8" fillId="12" borderId="9" xfId="0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/>
    </xf>
    <xf numFmtId="0" fontId="8" fillId="12" borderId="20" xfId="0" applyFont="1" applyFill="1" applyBorder="1" applyAlignment="1">
      <alignment horizontal="center" vertical="center"/>
    </xf>
    <xf numFmtId="0" fontId="8" fillId="12" borderId="21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/>
    </xf>
    <xf numFmtId="177" fontId="5" fillId="0" borderId="0" xfId="0" applyNumberFormat="1" applyFont="1" applyBorder="1">
      <alignment vertical="center"/>
    </xf>
    <xf numFmtId="0" fontId="11" fillId="9" borderId="33" xfId="0" applyFont="1" applyFill="1" applyBorder="1" applyAlignment="1">
      <alignment horizontal="center" vertical="center"/>
    </xf>
    <xf numFmtId="0" fontId="11" fillId="9" borderId="35" xfId="0" applyFont="1" applyFill="1" applyBorder="1" applyAlignment="1">
      <alignment horizontal="center" vertical="center"/>
    </xf>
    <xf numFmtId="176" fontId="12" fillId="7" borderId="35" xfId="0" applyNumberFormat="1" applyFont="1" applyFill="1" applyBorder="1" applyAlignment="1">
      <alignment horizontal="center" vertical="center" textRotation="255" wrapText="1"/>
    </xf>
    <xf numFmtId="176" fontId="12" fillId="7" borderId="34" xfId="0" applyNumberFormat="1" applyFont="1" applyFill="1" applyBorder="1" applyAlignment="1">
      <alignment horizontal="center" vertical="center" textRotation="255" wrapText="1"/>
    </xf>
    <xf numFmtId="176" fontId="12" fillId="0" borderId="0" xfId="0" applyNumberFormat="1" applyFont="1" applyFill="1" applyBorder="1" applyAlignment="1">
      <alignment vertical="center" textRotation="255" wrapText="1"/>
    </xf>
    <xf numFmtId="0" fontId="12" fillId="0" borderId="0" xfId="0" applyFont="1" applyBorder="1">
      <alignment vertical="center"/>
    </xf>
    <xf numFmtId="0" fontId="11" fillId="9" borderId="36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0" fontId="12" fillId="7" borderId="41" xfId="0" applyFont="1" applyFill="1" applyBorder="1" applyAlignment="1">
      <alignment horizontal="center" vertical="center"/>
    </xf>
    <xf numFmtId="176" fontId="12" fillId="7" borderId="41" xfId="0" applyNumberFormat="1" applyFont="1" applyFill="1" applyBorder="1" applyAlignment="1">
      <alignment horizontal="center" vertical="center"/>
    </xf>
    <xf numFmtId="176" fontId="12" fillId="7" borderId="41" xfId="0" applyNumberFormat="1" applyFont="1" applyFill="1" applyBorder="1" applyAlignment="1">
      <alignment horizontal="center" vertical="center" wrapText="1"/>
    </xf>
    <xf numFmtId="176" fontId="12" fillId="7" borderId="42" xfId="0" applyNumberFormat="1" applyFont="1" applyFill="1" applyBorder="1" applyAlignment="1">
      <alignment horizontal="center" vertical="center"/>
    </xf>
    <xf numFmtId="176" fontId="12" fillId="7" borderId="42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176" fontId="5" fillId="3" borderId="41" xfId="0" applyNumberFormat="1" applyFont="1" applyFill="1" applyBorder="1" applyAlignment="1">
      <alignment horizontal="center" vertical="center"/>
    </xf>
    <xf numFmtId="176" fontId="13" fillId="13" borderId="41" xfId="0" applyNumberFormat="1" applyFont="1" applyFill="1" applyBorder="1" applyAlignment="1">
      <alignment horizontal="center" vertical="center" wrapText="1"/>
    </xf>
    <xf numFmtId="176" fontId="12" fillId="0" borderId="41" xfId="0" applyNumberFormat="1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vertical="center" wrapText="1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76" fontId="5" fillId="3" borderId="49" xfId="0" applyNumberFormat="1" applyFont="1" applyFill="1" applyBorder="1" applyAlignment="1">
      <alignment horizontal="center" vertical="center" wrapText="1"/>
    </xf>
    <xf numFmtId="176" fontId="5" fillId="3" borderId="49" xfId="0" applyNumberFormat="1" applyFont="1" applyFill="1" applyBorder="1" applyAlignment="1">
      <alignment horizontal="center" vertical="center"/>
    </xf>
    <xf numFmtId="176" fontId="13" fillId="0" borderId="49" xfId="0" applyNumberFormat="1" applyFont="1" applyFill="1" applyBorder="1" applyAlignment="1">
      <alignment horizontal="center" vertical="center"/>
    </xf>
    <xf numFmtId="176" fontId="13" fillId="0" borderId="47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C00048"/>
      <color rgb="FFFF0080"/>
    </mru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worksheet" Target="worksheets/sheet5.xml" Id="rId5" /><Relationship Type="http://schemas.openxmlformats.org/officeDocument/2006/relationships/theme" Target="theme/theme1.xml" Id="rId6" /><Relationship Type="http://schemas.openxmlformats.org/officeDocument/2006/relationships/sharedStrings" Target="sharedStrings.xml" Id="rId7" /><Relationship Type="http://schemas.openxmlformats.org/officeDocument/2006/relationships/styles" Target="styles.xml" Id="rId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hyperlink" Target="#&#27880;&#24847;&#20107;&#38917;!A1" Id="rId1" /><Relationship Type="http://schemas.openxmlformats.org/officeDocument/2006/relationships/hyperlink" Target="#&#27880;&#24847;&#20107;&#38917;!A1" Id="rId2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hyperlink" Target="#&#21454;&#20837;!A1" Id="rId1" /><Relationship Type="http://schemas.openxmlformats.org/officeDocument/2006/relationships/image" Target="../media/image1.png" Id="rId2" /><Relationship Type="http://schemas.openxmlformats.org/officeDocument/2006/relationships/image" Target="../media/image2.png" Id="rId3" /><Relationship Type="http://schemas.openxmlformats.org/officeDocument/2006/relationships/hyperlink" Target="#&#34920;&#32025;!A1" Id="rId4" /><Relationship Type="http://schemas.openxmlformats.org/officeDocument/2006/relationships/image" Target="../media/image3.png" Id="rId5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hyperlink" Target="#&#25152;&#24471;!A1" Id="rId1" /><Relationship Type="http://schemas.openxmlformats.org/officeDocument/2006/relationships/hyperlink" Target="#&#27880;&#24847;&#20107;&#38917;!A1" Id="rId2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hyperlink" Target="#&#25511;&#38500;!A1" Id="rId1" /><Relationship Type="http://schemas.openxmlformats.org/officeDocument/2006/relationships/hyperlink" Target="#&#21454;&#20837;!A1" Id="rId2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hyperlink" Target="#&#25152;&#24471;!A1" Id="rId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661035</xdr:colOff>
      <xdr:row>4</xdr:row>
      <xdr:rowOff>86995</xdr:rowOff>
    </xdr:from>
    <xdr:to xmlns:xdr="http://schemas.openxmlformats.org/drawingml/2006/spreadsheetDrawing">
      <xdr:col>12</xdr:col>
      <xdr:colOff>152400</xdr:colOff>
      <xdr:row>17</xdr:row>
      <xdr:rowOff>97790</xdr:rowOff>
    </xdr:to>
    <xdr:sp macro="" textlink="">
      <xdr:nvSpPr>
        <xdr:cNvPr id="3" name="四角形 2"/>
        <xdr:cNvSpPr/>
      </xdr:nvSpPr>
      <xdr:spPr>
        <a:xfrm>
          <a:off x="1346835" y="772795"/>
          <a:ext cx="7035165" cy="2239645"/>
        </a:xfrm>
        <a:prstGeom prst="rect">
          <a:avLst/>
        </a:prstGeom>
        <a:solidFill>
          <a:schemeClr val="accent1">
            <a:lumMod val="50000"/>
          </a:schemeClr>
        </a:solidFill>
        <a:ln w="12700" cap="flat" cmpd="sng" algn="ctr"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2800" b="0" kern="200" spc="260">
              <a:solidFill>
                <a:schemeClr val="accent6">
                  <a:lumMod val="20000"/>
                  <a:lumOff val="80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ゴシック体S"/>
              <a:ea typeface="ARゴシック体S"/>
            </a:rPr>
            <a:t>配偶者控除・配偶者特別控除</a:t>
          </a:r>
          <a:endParaRPr kumimoji="1" lang="ja-JP" altLang="en-US" sz="2800" b="0" kern="200" spc="260">
            <a:solidFill>
              <a:schemeClr val="accent6">
                <a:lumMod val="20000"/>
                <a:lumOff val="8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ゴシック体S"/>
            <a:ea typeface="ARゴシック体S"/>
          </a:endParaRPr>
        </a:p>
        <a:p>
          <a:pPr algn="ctr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2800" b="0" kern="200" spc="260">
              <a:solidFill>
                <a:schemeClr val="accent6">
                  <a:lumMod val="20000"/>
                  <a:lumOff val="80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ゴシック体S"/>
              <a:ea typeface="ARゴシック体S"/>
            </a:rPr>
            <a:t>控除額計算シミュレーション</a:t>
          </a:r>
          <a:endParaRPr kumimoji="1" lang="ja-JP" altLang="en-US" sz="2800" b="0" kern="200" spc="260">
            <a:solidFill>
              <a:schemeClr val="accent6">
                <a:lumMod val="20000"/>
                <a:lumOff val="8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ゴシック体S"/>
            <a:ea typeface="ARゴシック体S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661035</xdr:colOff>
      <xdr:row>19</xdr:row>
      <xdr:rowOff>85090</xdr:rowOff>
    </xdr:from>
    <xdr:to xmlns:xdr="http://schemas.openxmlformats.org/drawingml/2006/spreadsheetDrawing">
      <xdr:col>12</xdr:col>
      <xdr:colOff>169545</xdr:colOff>
      <xdr:row>29</xdr:row>
      <xdr:rowOff>27305</xdr:rowOff>
    </xdr:to>
    <xdr:sp macro="" textlink="">
      <xdr:nvSpPr>
        <xdr:cNvPr id="5" name="四角形 4"/>
        <xdr:cNvSpPr/>
      </xdr:nvSpPr>
      <xdr:spPr>
        <a:xfrm>
          <a:off x="1346835" y="3342640"/>
          <a:ext cx="7052310" cy="1656715"/>
        </a:xfrm>
        <a:prstGeom prst="rect">
          <a:avLst/>
        </a:prstGeom>
        <a:solidFill>
          <a:schemeClr val="bg1"/>
        </a:solidFill>
        <a:ln w="12700" cap="flat" cmpd="sng" algn="ctr"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800" b="0" kern="200" spc="260">
              <a:solidFill>
                <a:schemeClr val="tx1"/>
              </a:solidFill>
              <a:effectLst/>
              <a:latin typeface="AR Pゴシック体M"/>
              <a:ea typeface="AR Pゴシック体M"/>
            </a:rPr>
            <a:t>令和元年度（平成３０年分）以降適用される</a:t>
          </a:r>
          <a:endParaRPr kumimoji="1" lang="ja-JP" altLang="en-US" sz="1800" b="0" kern="200" spc="260">
            <a:solidFill>
              <a:schemeClr val="tx1"/>
            </a:solidFill>
            <a:effectLst/>
            <a:latin typeface="AR Pゴシック体M"/>
            <a:ea typeface="AR Pゴシック体M"/>
          </a:endParaRPr>
        </a:p>
        <a:p>
          <a:pPr algn="ctr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800" b="0" kern="200" spc="260">
              <a:solidFill>
                <a:schemeClr val="tx1"/>
              </a:solidFill>
              <a:effectLst/>
              <a:latin typeface="AR Pゴシック体M"/>
              <a:ea typeface="AR Pゴシック体M"/>
            </a:rPr>
            <a:t>配偶者控除・配偶者控除の</a:t>
          </a:r>
          <a:endParaRPr kumimoji="1" lang="ja-JP" altLang="en-US" sz="1800" b="0" kern="200" spc="260">
            <a:solidFill>
              <a:schemeClr val="tx1"/>
            </a:solidFill>
            <a:effectLst/>
            <a:latin typeface="AR Pゴシック体M"/>
            <a:ea typeface="AR Pゴシック体M"/>
          </a:endParaRPr>
        </a:p>
        <a:p>
          <a:pPr algn="ctr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800" b="0" kern="200" spc="260">
              <a:solidFill>
                <a:schemeClr val="tx1"/>
              </a:solidFill>
              <a:effectLst/>
              <a:latin typeface="AR Pゴシック体M"/>
              <a:ea typeface="AR Pゴシック体M"/>
            </a:rPr>
            <a:t>税額を計算することができます。</a:t>
          </a:r>
          <a:endParaRPr kumimoji="1" lang="ja-JP" altLang="en-US" sz="1800" b="0" kern="200" spc="260">
            <a:solidFill>
              <a:schemeClr val="tx1"/>
            </a:solidFill>
            <a:effectLst/>
            <a:latin typeface="AR Pゴシック体M"/>
            <a:ea typeface="AR Pゴシック体M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514985</xdr:colOff>
      <xdr:row>30</xdr:row>
      <xdr:rowOff>103505</xdr:rowOff>
    </xdr:from>
    <xdr:to xmlns:xdr="http://schemas.openxmlformats.org/drawingml/2006/spreadsheetDrawing">
      <xdr:col>13</xdr:col>
      <xdr:colOff>549275</xdr:colOff>
      <xdr:row>36</xdr:row>
      <xdr:rowOff>154940</xdr:rowOff>
    </xdr:to>
    <xdr:sp macro="" textlink="">
      <xdr:nvSpPr>
        <xdr:cNvPr id="6" name="図形 5">
          <a:hlinkClick xmlns:r="http://schemas.openxmlformats.org/officeDocument/2006/relationships" r:id="rId1"/>
        </xdr:cNvPr>
        <xdr:cNvSpPr/>
      </xdr:nvSpPr>
      <xdr:spPr>
        <a:xfrm>
          <a:off x="8058785" y="5247005"/>
          <a:ext cx="1405890" cy="1080135"/>
        </a:xfrm>
        <a:prstGeom prst="rightArrow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600">
              <a:latin typeface="ＤＦ特太ゴシック体"/>
              <a:ea typeface="ＤＦ特太ゴシック体"/>
            </a:rPr>
            <a:t>次へ</a:t>
          </a:r>
          <a:endParaRPr kumimoji="1" lang="ja-JP" altLang="en-US" sz="26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60960</xdr:colOff>
      <xdr:row>4</xdr:row>
      <xdr:rowOff>139700</xdr:rowOff>
    </xdr:from>
    <xdr:to xmlns:xdr="http://schemas.openxmlformats.org/drawingml/2006/spreadsheetDrawing">
      <xdr:col>12</xdr:col>
      <xdr:colOff>85725</xdr:colOff>
      <xdr:row>17</xdr:row>
      <xdr:rowOff>53975</xdr:rowOff>
    </xdr:to>
    <xdr:sp macro="" textlink="">
      <xdr:nvSpPr>
        <xdr:cNvPr id="9" name="四角形 8"/>
        <xdr:cNvSpPr/>
      </xdr:nvSpPr>
      <xdr:spPr>
        <a:xfrm>
          <a:off x="1432560" y="825500"/>
          <a:ext cx="6882765" cy="2143125"/>
        </a:xfrm>
        <a:prstGeom prst="rect">
          <a:avLst/>
        </a:prstGeom>
        <a:noFill/>
        <a:ln w="12700" cap="flat" cmpd="sng" algn="ctr">
          <a:solidFill>
            <a:schemeClr val="bg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endParaRPr kumimoji="1" lang="ja-JP" altLang="en-US" sz="2800" b="0" kern="200" spc="260">
            <a:solidFill>
              <a:schemeClr val="accent6">
                <a:lumMod val="20000"/>
                <a:lumOff val="8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ゴシック体S"/>
            <a:ea typeface="ARゴシック体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61595</xdr:colOff>
      <xdr:row>4</xdr:row>
      <xdr:rowOff>144145</xdr:rowOff>
    </xdr:from>
    <xdr:to xmlns:xdr="http://schemas.openxmlformats.org/drawingml/2006/spreadsheetDrawing">
      <xdr:col>2</xdr:col>
      <xdr:colOff>381635</xdr:colOff>
      <xdr:row>6</xdr:row>
      <xdr:rowOff>80010</xdr:rowOff>
    </xdr:to>
    <xdr:sp macro="" textlink="">
      <xdr:nvSpPr>
        <xdr:cNvPr id="10" name="図形 9"/>
        <xdr:cNvSpPr/>
      </xdr:nvSpPr>
      <xdr:spPr>
        <a:xfrm rot="5400000">
          <a:off x="1433195" y="829945"/>
          <a:ext cx="320040" cy="278765"/>
        </a:xfrm>
        <a:prstGeom prst="rtTriangle">
          <a:avLst/>
        </a:prstGeom>
        <a:solidFill>
          <a:schemeClr val="bg1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</xdr:col>
      <xdr:colOff>60325</xdr:colOff>
      <xdr:row>15</xdr:row>
      <xdr:rowOff>69215</xdr:rowOff>
    </xdr:from>
    <xdr:to xmlns:xdr="http://schemas.openxmlformats.org/drawingml/2006/spreadsheetDrawing">
      <xdr:col>2</xdr:col>
      <xdr:colOff>333375</xdr:colOff>
      <xdr:row>17</xdr:row>
      <xdr:rowOff>52705</xdr:rowOff>
    </xdr:to>
    <xdr:sp macro="" textlink="">
      <xdr:nvSpPr>
        <xdr:cNvPr id="11" name="図形 10"/>
        <xdr:cNvSpPr/>
      </xdr:nvSpPr>
      <xdr:spPr>
        <a:xfrm>
          <a:off x="1431925" y="2640965"/>
          <a:ext cx="273050" cy="326390"/>
        </a:xfrm>
        <a:prstGeom prst="rtTriangle">
          <a:avLst/>
        </a:prstGeom>
        <a:solidFill>
          <a:schemeClr val="bg1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495935</xdr:colOff>
      <xdr:row>4</xdr:row>
      <xdr:rowOff>145415</xdr:rowOff>
    </xdr:from>
    <xdr:to xmlns:xdr="http://schemas.openxmlformats.org/drawingml/2006/spreadsheetDrawing">
      <xdr:col>12</xdr:col>
      <xdr:colOff>89535</xdr:colOff>
      <xdr:row>6</xdr:row>
      <xdr:rowOff>121920</xdr:rowOff>
    </xdr:to>
    <xdr:sp macro="" textlink="">
      <xdr:nvSpPr>
        <xdr:cNvPr id="12" name="図形 11"/>
        <xdr:cNvSpPr/>
      </xdr:nvSpPr>
      <xdr:spPr>
        <a:xfrm rot="10800000">
          <a:off x="8039735" y="831215"/>
          <a:ext cx="279400" cy="319405"/>
        </a:xfrm>
        <a:prstGeom prst="rtTriangle">
          <a:avLst/>
        </a:prstGeom>
        <a:solidFill>
          <a:schemeClr val="bg1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461645</xdr:colOff>
      <xdr:row>15</xdr:row>
      <xdr:rowOff>110490</xdr:rowOff>
    </xdr:from>
    <xdr:to xmlns:xdr="http://schemas.openxmlformats.org/drawingml/2006/spreadsheetDrawing">
      <xdr:col>12</xdr:col>
      <xdr:colOff>88900</xdr:colOff>
      <xdr:row>17</xdr:row>
      <xdr:rowOff>53340</xdr:rowOff>
    </xdr:to>
    <xdr:sp macro="" textlink="">
      <xdr:nvSpPr>
        <xdr:cNvPr id="13" name="図形 12"/>
        <xdr:cNvSpPr/>
      </xdr:nvSpPr>
      <xdr:spPr>
        <a:xfrm rot="16200000">
          <a:off x="8005445" y="2682240"/>
          <a:ext cx="313055" cy="285750"/>
        </a:xfrm>
        <a:prstGeom prst="rtTriangle">
          <a:avLst/>
        </a:prstGeom>
        <a:solidFill>
          <a:schemeClr val="bg1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466725</xdr:colOff>
      <xdr:row>27</xdr:row>
      <xdr:rowOff>25400</xdr:rowOff>
    </xdr:from>
    <xdr:to xmlns:xdr="http://schemas.openxmlformats.org/drawingml/2006/spreadsheetDrawing">
      <xdr:col>13</xdr:col>
      <xdr:colOff>520700</xdr:colOff>
      <xdr:row>30</xdr:row>
      <xdr:rowOff>170815</xdr:rowOff>
    </xdr:to>
    <xdr:sp macro="" textlink="">
      <xdr:nvSpPr>
        <xdr:cNvPr id="14" name="図形 9">
          <a:hlinkClick xmlns:r="http://schemas.openxmlformats.org/officeDocument/2006/relationships" r:id="rId2"/>
        </xdr:cNvPr>
        <xdr:cNvSpPr/>
      </xdr:nvSpPr>
      <xdr:spPr>
        <a:xfrm>
          <a:off x="8010525" y="4654550"/>
          <a:ext cx="1425575" cy="659765"/>
        </a:xfrm>
        <a:prstGeom prst="wedgeRoundRectCallout">
          <a:avLst>
            <a:gd name="adj1" fmla="val -36250"/>
            <a:gd name="adj2" fmla="val 86014"/>
            <a:gd name="adj3" fmla="val 16667"/>
          </a:avLst>
        </a:prstGeom>
        <a:solidFill>
          <a:srgbClr val="FF0000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>
              <a:latin typeface="メイリオ"/>
              <a:ea typeface="メイリオ"/>
            </a:rPr>
            <a:t>クリック</a:t>
          </a:r>
          <a:endParaRPr kumimoji="1" lang="ja-JP" altLang="en-US" sz="1400">
            <a:latin typeface="メイリオ"/>
            <a:ea typeface="メイリオ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185420</xdr:colOff>
      <xdr:row>21</xdr:row>
      <xdr:rowOff>29845</xdr:rowOff>
    </xdr:from>
    <xdr:to xmlns:xdr="http://schemas.openxmlformats.org/drawingml/2006/spreadsheetDrawing">
      <xdr:col>13</xdr:col>
      <xdr:colOff>120650</xdr:colOff>
      <xdr:row>34</xdr:row>
      <xdr:rowOff>16510</xdr:rowOff>
    </xdr:to>
    <xdr:sp macro="" textlink="">
      <xdr:nvSpPr>
        <xdr:cNvPr id="33" name="四角形 20"/>
        <xdr:cNvSpPr/>
      </xdr:nvSpPr>
      <xdr:spPr>
        <a:xfrm>
          <a:off x="3614420" y="3630295"/>
          <a:ext cx="5421630" cy="221551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pPr algn="l">
            <a:lnSpc>
              <a:spcPct val="150000"/>
            </a:lnSpc>
          </a:pPr>
          <a:r>
            <a:rPr kumimoji="1" lang="ja-JP" altLang="en-US" sz="1400">
              <a:solidFill>
                <a:schemeClr val="tx1"/>
              </a:solidFill>
              <a:latin typeface="AR Pゴシック体M"/>
              <a:ea typeface="AR Pゴシック体M"/>
            </a:rPr>
            <a:t>●　配偶者特別控除は税法上の控除を受けられる制度です。</a:t>
          </a:r>
          <a:endParaRPr kumimoji="1" lang="ja-JP" altLang="en-US" sz="1400">
            <a:solidFill>
              <a:schemeClr val="tx1"/>
            </a:solidFill>
            <a:latin typeface="AR Pゴシック体M"/>
            <a:ea typeface="AR Pゴシック体M"/>
          </a:endParaRPr>
        </a:p>
        <a:p>
          <a:pPr algn="l">
            <a:lnSpc>
              <a:spcPct val="150000"/>
            </a:lnSpc>
          </a:pPr>
          <a:r>
            <a:rPr kumimoji="1" lang="ja-JP" altLang="en-US" sz="1400">
              <a:solidFill>
                <a:schemeClr val="tx1"/>
              </a:solidFill>
              <a:latin typeface="AR Pゴシック体M"/>
              <a:ea typeface="AR Pゴシック体M"/>
            </a:rPr>
            <a:t>　　控除が受けられても、税法上の「配偶者」からは外れます。</a:t>
          </a:r>
          <a:endParaRPr kumimoji="1" lang="ja-JP" altLang="en-US" sz="1400">
            <a:solidFill>
              <a:schemeClr val="tx1"/>
            </a:solidFill>
            <a:latin typeface="AR Pゴシック体M"/>
            <a:ea typeface="AR Pゴシック体M"/>
          </a:endParaRPr>
        </a:p>
        <a:p>
          <a:pPr algn="l">
            <a:lnSpc>
              <a:spcPct val="150000"/>
            </a:lnSpc>
          </a:pPr>
          <a:r>
            <a:rPr kumimoji="1" lang="ja-JP" altLang="en-US" sz="1400">
              <a:solidFill>
                <a:schemeClr val="tx1"/>
              </a:solidFill>
              <a:latin typeface="AR Pゴシック体M"/>
              <a:ea typeface="AR Pゴシック体M"/>
            </a:rPr>
            <a:t>●　「扶養」「配偶者」に関する基準は税法上と社会保険上で</a:t>
          </a:r>
          <a:endParaRPr kumimoji="1" lang="ja-JP" altLang="en-US" sz="1400">
            <a:solidFill>
              <a:schemeClr val="tx1"/>
            </a:solidFill>
            <a:latin typeface="AR Pゴシック体M"/>
            <a:ea typeface="AR Pゴシック体M"/>
          </a:endParaRPr>
        </a:p>
        <a:p>
          <a:pPr algn="l">
            <a:lnSpc>
              <a:spcPct val="150000"/>
            </a:lnSpc>
          </a:pPr>
          <a:r>
            <a:rPr kumimoji="1" lang="ja-JP" altLang="en-US" sz="1400">
              <a:solidFill>
                <a:schemeClr val="tx1"/>
              </a:solidFill>
              <a:latin typeface="AR Pゴシック体M"/>
              <a:ea typeface="AR Pゴシック体M"/>
            </a:rPr>
            <a:t>　　異なります。ご加入の社会保険団体にご確認ください。</a:t>
          </a:r>
          <a:endParaRPr kumimoji="1" lang="ja-JP" altLang="en-US" sz="1400">
            <a:solidFill>
              <a:schemeClr val="tx1"/>
            </a:solidFill>
            <a:latin typeface="AR Pゴシック体M"/>
            <a:ea typeface="AR Pゴシック体M"/>
          </a:endParaRPr>
        </a:p>
        <a:p>
          <a:pPr algn="l">
            <a:lnSpc>
              <a:spcPct val="150000"/>
            </a:lnSpc>
          </a:pPr>
          <a:r>
            <a:rPr kumimoji="1" lang="ja-JP" altLang="en-US" sz="1400">
              <a:solidFill>
                <a:schemeClr val="tx1"/>
              </a:solidFill>
              <a:latin typeface="AR Pゴシック体M"/>
              <a:ea typeface="AR Pゴシック体M"/>
            </a:rPr>
            <a:t>●　事業専従者は対象外です。</a:t>
          </a:r>
          <a:endParaRPr kumimoji="1" lang="ja-JP" altLang="en-US" sz="1400">
            <a:solidFill>
              <a:schemeClr val="tx1"/>
            </a:solidFill>
            <a:latin typeface="AR Pゴシック体M"/>
            <a:ea typeface="AR Pゴシック体M"/>
          </a:endParaRPr>
        </a:p>
        <a:p>
          <a:pPr algn="l">
            <a:lnSpc>
              <a:spcPct val="150000"/>
            </a:lnSpc>
          </a:pPr>
          <a:r>
            <a:rPr kumimoji="1" lang="ja-JP" altLang="en-US" sz="1400">
              <a:solidFill>
                <a:schemeClr val="tx1"/>
              </a:solidFill>
              <a:latin typeface="AR Pゴシック体M"/>
              <a:ea typeface="AR Pゴシック体M"/>
            </a:rPr>
            <a:t>●　扶養の重複はできません。</a:t>
          </a:r>
          <a:endParaRPr kumimoji="1" lang="ja-JP" altLang="en-US" sz="1400">
            <a:solidFill>
              <a:schemeClr val="tx1"/>
            </a:solidFill>
            <a:latin typeface="AR Pゴシック体M"/>
            <a:ea typeface="AR Pゴシック体M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514985</xdr:colOff>
      <xdr:row>30</xdr:row>
      <xdr:rowOff>99695</xdr:rowOff>
    </xdr:from>
    <xdr:to xmlns:xdr="http://schemas.openxmlformats.org/drawingml/2006/spreadsheetDrawing">
      <xdr:col>13</xdr:col>
      <xdr:colOff>549275</xdr:colOff>
      <xdr:row>36</xdr:row>
      <xdr:rowOff>150495</xdr:rowOff>
    </xdr:to>
    <xdr:sp macro="" textlink="">
      <xdr:nvSpPr>
        <xdr:cNvPr id="4" name="図形 3">
          <a:hlinkClick xmlns:r="http://schemas.openxmlformats.org/officeDocument/2006/relationships" r:id="rId1"/>
        </xdr:cNvPr>
        <xdr:cNvSpPr/>
      </xdr:nvSpPr>
      <xdr:spPr>
        <a:xfrm>
          <a:off x="8058785" y="5243195"/>
          <a:ext cx="1405890" cy="1079500"/>
        </a:xfrm>
        <a:prstGeom prst="rightArrow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600">
              <a:latin typeface="ＤＦ特太ゴシック体"/>
              <a:ea typeface="ＤＦ特太ゴシック体"/>
            </a:rPr>
            <a:t>次へ</a:t>
          </a:r>
          <a:endParaRPr kumimoji="1" lang="ja-JP" altLang="en-US" sz="26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22860</xdr:colOff>
      <xdr:row>3</xdr:row>
      <xdr:rowOff>11430</xdr:rowOff>
    </xdr:from>
    <xdr:to xmlns:xdr="http://schemas.openxmlformats.org/drawingml/2006/spreadsheetDrawing">
      <xdr:col>8</xdr:col>
      <xdr:colOff>674370</xdr:colOff>
      <xdr:row>8</xdr:row>
      <xdr:rowOff>125730</xdr:rowOff>
    </xdr:to>
    <xdr:sp macro="" textlink="">
      <xdr:nvSpPr>
        <xdr:cNvPr id="11" name="四角形 10"/>
        <xdr:cNvSpPr/>
      </xdr:nvSpPr>
      <xdr:spPr>
        <a:xfrm>
          <a:off x="3451860" y="525780"/>
          <a:ext cx="2708910" cy="9715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b"/>
        <a:lstStyle/>
        <a:p>
          <a:pPr algn="ctr"/>
          <a:r>
            <a:rPr kumimoji="1" lang="ja-JP" altLang="en-US" sz="4800">
              <a:solidFill>
                <a:srgbClr val="FF0000"/>
              </a:solidFill>
              <a:effectLst/>
              <a:latin typeface="ＤＨＰ特太ゴシック体"/>
              <a:ea typeface="ＤＨＰ特太ゴシック体"/>
            </a:rPr>
            <a:t>注意</a:t>
          </a:r>
          <a:endParaRPr kumimoji="1" lang="ja-JP" altLang="en-US" sz="4800">
            <a:solidFill>
              <a:srgbClr val="FF0000"/>
            </a:solidFill>
            <a:effectLst/>
            <a:latin typeface="ＤＨＰ特太ゴシック体"/>
            <a:ea typeface="ＤＨＰ特太ゴシック体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146050</xdr:colOff>
      <xdr:row>4</xdr:row>
      <xdr:rowOff>34290</xdr:rowOff>
    </xdr:from>
    <xdr:to xmlns:xdr="http://schemas.openxmlformats.org/drawingml/2006/spreadsheetDrawing">
      <xdr:col>5</xdr:col>
      <xdr:colOff>160020</xdr:colOff>
      <xdr:row>8</xdr:row>
      <xdr:rowOff>20955</xdr:rowOff>
    </xdr:to>
    <xdr:sp macro="" textlink="">
      <xdr:nvSpPr>
        <xdr:cNvPr id="9" name="楕円 8"/>
        <xdr:cNvSpPr/>
      </xdr:nvSpPr>
      <xdr:spPr>
        <a:xfrm>
          <a:off x="2889250" y="720090"/>
          <a:ext cx="699770" cy="672465"/>
        </a:xfrm>
        <a:prstGeom prst="ellipse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3600">
              <a:latin typeface="ＤＦ特太ゴシック体"/>
              <a:ea typeface="ＤＦ特太ゴシック体"/>
            </a:rPr>
            <a:t>！</a:t>
          </a:r>
          <a:endParaRPr kumimoji="1" lang="ja-JP" altLang="en-US" sz="36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460375</xdr:colOff>
      <xdr:row>8</xdr:row>
      <xdr:rowOff>0</xdr:rowOff>
    </xdr:from>
    <xdr:to xmlns:xdr="http://schemas.openxmlformats.org/drawingml/2006/spreadsheetDrawing">
      <xdr:col>9</xdr:col>
      <xdr:colOff>202565</xdr:colOff>
      <xdr:row>8</xdr:row>
      <xdr:rowOff>0</xdr:rowOff>
    </xdr:to>
    <xdr:sp macro="" textlink="">
      <xdr:nvSpPr>
        <xdr:cNvPr id="10" name="直線 9"/>
        <xdr:cNvSpPr/>
      </xdr:nvSpPr>
      <xdr:spPr>
        <a:xfrm>
          <a:off x="3203575" y="1371600"/>
          <a:ext cx="3171190" cy="0"/>
        </a:xfrm>
        <a:prstGeom prst="line">
          <a:avLst/>
        </a:prstGeom>
        <a:noFill/>
        <a:ln w="28575" cmpd="sng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8</xdr:col>
      <xdr:colOff>562610</xdr:colOff>
      <xdr:row>4</xdr:row>
      <xdr:rowOff>34290</xdr:rowOff>
    </xdr:from>
    <xdr:to xmlns:xdr="http://schemas.openxmlformats.org/drawingml/2006/spreadsheetDrawing">
      <xdr:col>9</xdr:col>
      <xdr:colOff>576580</xdr:colOff>
      <xdr:row>8</xdr:row>
      <xdr:rowOff>20955</xdr:rowOff>
    </xdr:to>
    <xdr:sp macro="" textlink="">
      <xdr:nvSpPr>
        <xdr:cNvPr id="12" name="楕円 11"/>
        <xdr:cNvSpPr/>
      </xdr:nvSpPr>
      <xdr:spPr>
        <a:xfrm>
          <a:off x="6049010" y="720090"/>
          <a:ext cx="699770" cy="672465"/>
        </a:xfrm>
        <a:prstGeom prst="ellipse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3600">
              <a:latin typeface="ＤＦ特太ゴシック体"/>
              <a:ea typeface="ＤＦ特太ゴシック体"/>
            </a:rPr>
            <a:t>！</a:t>
          </a:r>
          <a:endParaRPr kumimoji="1" lang="ja-JP" altLang="en-US" sz="36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116205</xdr:colOff>
      <xdr:row>9</xdr:row>
      <xdr:rowOff>92710</xdr:rowOff>
    </xdr:from>
    <xdr:to xmlns:xdr="http://schemas.openxmlformats.org/drawingml/2006/spreadsheetDrawing">
      <xdr:col>5</xdr:col>
      <xdr:colOff>54610</xdr:colOff>
      <xdr:row>14</xdr:row>
      <xdr:rowOff>133985</xdr:rowOff>
    </xdr:to>
    <xdr:grpSp>
      <xdr:nvGrpSpPr>
        <xdr:cNvPr id="30" name="グループ 17"/>
        <xdr:cNvGrpSpPr/>
      </xdr:nvGrpSpPr>
      <xdr:grpSpPr>
        <a:xfrm>
          <a:off x="802005" y="1635760"/>
          <a:ext cx="2681605" cy="898525"/>
          <a:chOff x="799156" y="1603760"/>
          <a:chExt cx="2672762" cy="880650"/>
        </a:xfrm>
      </xdr:grpSpPr>
      <xdr:pic macro="">
        <xdr:nvPicPr>
          <xdr:cNvPr id="13" name="図 12"/>
          <xdr:cNvPicPr>
            <a:picLocks noChangeAspect="1"/>
          </xdr:cNvPicPr>
        </xdr:nvPicPr>
        <xdr:blipFill>
          <a:blip xmlns:r="http://schemas.openxmlformats.org/officeDocument/2006/relationships" r:embed="rId2"/>
          <a:srcRect t="34187" b="32478"/>
          <a:stretch>
            <a:fillRect/>
          </a:stretch>
        </xdr:blipFill>
        <xdr:spPr>
          <a:xfrm rot="10800000">
            <a:off x="799156" y="1603760"/>
            <a:ext cx="2672762" cy="88065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7" name="四角形 16"/>
          <xdr:cNvSpPr/>
        </xdr:nvSpPr>
        <xdr:spPr>
          <a:xfrm>
            <a:off x="1310990" y="1736912"/>
            <a:ext cx="2118163" cy="69476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r>
              <a:rPr kumimoji="1" lang="ja-JP" altLang="en-US" sz="1800">
                <a:solidFill>
                  <a:schemeClr val="tx1"/>
                </a:solidFill>
                <a:latin typeface="AR Pゴシック体M"/>
                <a:ea typeface="AR Pゴシック体M"/>
              </a:rPr>
              <a:t>このエクセルに</a:t>
            </a:r>
            <a:endParaRPr kumimoji="1" lang="ja-JP" altLang="en-US" sz="1800">
              <a:solidFill>
                <a:schemeClr val="tx1"/>
              </a:solidFill>
              <a:latin typeface="AR Pゴシック体M"/>
              <a:ea typeface="AR Pゴシック体M"/>
            </a:endParaRPr>
          </a:p>
          <a:p>
            <a:r>
              <a:rPr kumimoji="1" lang="ja-JP" altLang="en-US" sz="1800">
                <a:solidFill>
                  <a:schemeClr val="tx1"/>
                </a:solidFill>
                <a:latin typeface="AR Pゴシック体M"/>
                <a:ea typeface="AR Pゴシック体M"/>
              </a:rPr>
              <a:t>ついて</a:t>
            </a:r>
            <a:endParaRPr kumimoji="1" lang="ja-JP" altLang="en-US" sz="1800">
              <a:solidFill>
                <a:schemeClr val="tx1"/>
              </a:solidFill>
              <a:latin typeface="AR Pゴシック体M"/>
              <a:ea typeface="AR Pゴシック体M"/>
            </a:endParaRPr>
          </a:p>
        </xdr:txBody>
      </xdr:sp>
    </xdr:grpSp>
    <xdr:clientData/>
  </xdr:twoCellAnchor>
  <xdr:twoCellAnchor>
    <xdr:from xmlns:xdr="http://schemas.openxmlformats.org/drawingml/2006/spreadsheetDrawing">
      <xdr:col>5</xdr:col>
      <xdr:colOff>202565</xdr:colOff>
      <xdr:row>9</xdr:row>
      <xdr:rowOff>57150</xdr:rowOff>
    </xdr:from>
    <xdr:to xmlns:xdr="http://schemas.openxmlformats.org/drawingml/2006/spreadsheetDrawing">
      <xdr:col>13</xdr:col>
      <xdr:colOff>405130</xdr:colOff>
      <xdr:row>14</xdr:row>
      <xdr:rowOff>34290</xdr:rowOff>
    </xdr:to>
    <xdr:sp macro="" textlink="">
      <xdr:nvSpPr>
        <xdr:cNvPr id="18" name="四角形 17"/>
        <xdr:cNvSpPr/>
      </xdr:nvSpPr>
      <xdr:spPr>
        <a:xfrm>
          <a:off x="3631565" y="1600200"/>
          <a:ext cx="5688965" cy="83439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pPr algn="l">
            <a:lnSpc>
              <a:spcPct val="150000"/>
            </a:lnSpc>
          </a:pPr>
          <a:r>
            <a:rPr kumimoji="1" lang="ja-JP" altLang="en-US" sz="1400">
              <a:solidFill>
                <a:schemeClr val="tx1"/>
              </a:solidFill>
              <a:latin typeface="AR Pゴシック体M"/>
              <a:ea typeface="AR Pゴシック体M"/>
            </a:rPr>
            <a:t>●　給与収入と年金収入の所得は自動計算されます。</a:t>
          </a:r>
          <a:endParaRPr kumimoji="1" lang="ja-JP" altLang="en-US" sz="1400">
            <a:solidFill>
              <a:schemeClr val="tx1"/>
            </a:solidFill>
            <a:latin typeface="AR Pゴシック体M"/>
            <a:ea typeface="AR Pゴシック体M"/>
          </a:endParaRPr>
        </a:p>
        <a:p>
          <a:pPr algn="l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400">
              <a:solidFill>
                <a:srgbClr val="FF0000"/>
              </a:solidFill>
              <a:latin typeface="AR Pゴシック体M"/>
              <a:ea typeface="AR Pゴシック体M"/>
            </a:rPr>
            <a:t>●　それ以外の収入については、ご自身で所得を入力してください。</a:t>
          </a:r>
          <a:endParaRPr kumimoji="1" lang="ja-JP" altLang="en-US" sz="1400">
            <a:solidFill>
              <a:srgbClr val="FF0000"/>
            </a:solidFill>
            <a:latin typeface="AR Pゴシック体M"/>
            <a:ea typeface="AR Pゴシック体M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121920</xdr:colOff>
      <xdr:row>15</xdr:row>
      <xdr:rowOff>70485</xdr:rowOff>
    </xdr:from>
    <xdr:to xmlns:xdr="http://schemas.openxmlformats.org/drawingml/2006/spreadsheetDrawing">
      <xdr:col>5</xdr:col>
      <xdr:colOff>49530</xdr:colOff>
      <xdr:row>20</xdr:row>
      <xdr:rowOff>137160</xdr:rowOff>
    </xdr:to>
    <xdr:grpSp>
      <xdr:nvGrpSpPr>
        <xdr:cNvPr id="29" name="グループ 16"/>
        <xdr:cNvGrpSpPr/>
      </xdr:nvGrpSpPr>
      <xdr:grpSpPr>
        <a:xfrm>
          <a:off x="807720" y="2642235"/>
          <a:ext cx="2670810" cy="923925"/>
          <a:chOff x="805169" y="2736213"/>
          <a:chExt cx="2662071" cy="905699"/>
        </a:xfrm>
      </xdr:grpSpPr>
      <xdr:pic macro="">
        <xdr:nvPicPr>
          <xdr:cNvPr id="22" name="図 21"/>
          <xdr:cNvPicPr>
            <a:picLocks noChangeAspect="1"/>
          </xdr:cNvPicPr>
        </xdr:nvPicPr>
        <xdr:blipFill>
          <a:blip xmlns:r="http://schemas.openxmlformats.org/officeDocument/2006/relationships" r:embed="rId3"/>
          <a:srcRect t="32899" b="32608"/>
          <a:stretch>
            <a:fillRect/>
          </a:stretch>
        </xdr:blipFill>
        <xdr:spPr>
          <a:xfrm rot="10800000">
            <a:off x="805169" y="2736213"/>
            <a:ext cx="2662071" cy="9056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0" name="四角形 19"/>
          <xdr:cNvSpPr/>
        </xdr:nvSpPr>
        <xdr:spPr>
          <a:xfrm>
            <a:off x="1310990" y="2790265"/>
            <a:ext cx="2118163" cy="69476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anchor="ctr"/>
          <a:lstStyle/>
          <a:p>
            <a:pPr algn="l"/>
            <a:r>
              <a:rPr kumimoji="1" lang="ja-JP" altLang="en-US" sz="1800">
                <a:solidFill>
                  <a:schemeClr val="tx1"/>
                </a:solidFill>
                <a:latin typeface="AR Pゴシック体M"/>
                <a:ea typeface="AR Pゴシック体M"/>
              </a:rPr>
              <a:t>税制改正について</a:t>
            </a:r>
            <a:endParaRPr kumimoji="1" lang="ja-JP" altLang="en-US" sz="1800">
              <a:solidFill>
                <a:schemeClr val="tx1"/>
              </a:solidFill>
              <a:latin typeface="AR Pゴシック体M"/>
              <a:ea typeface="AR Pゴシック体M"/>
            </a:endParaRPr>
          </a:p>
        </xdr:txBody>
      </xdr:sp>
    </xdr:grpSp>
    <xdr:clientData/>
  </xdr:twoCellAnchor>
  <xdr:twoCellAnchor>
    <xdr:from xmlns:xdr="http://schemas.openxmlformats.org/drawingml/2006/spreadsheetDrawing">
      <xdr:col>5</xdr:col>
      <xdr:colOff>202565</xdr:colOff>
      <xdr:row>15</xdr:row>
      <xdr:rowOff>45720</xdr:rowOff>
    </xdr:from>
    <xdr:to xmlns:xdr="http://schemas.openxmlformats.org/drawingml/2006/spreadsheetDrawing">
      <xdr:col>12</xdr:col>
      <xdr:colOff>494665</xdr:colOff>
      <xdr:row>20</xdr:row>
      <xdr:rowOff>57150</xdr:rowOff>
    </xdr:to>
    <xdr:sp macro="" textlink="">
      <xdr:nvSpPr>
        <xdr:cNvPr id="21" name="四角形 20"/>
        <xdr:cNvSpPr/>
      </xdr:nvSpPr>
      <xdr:spPr>
        <a:xfrm>
          <a:off x="3631565" y="2617470"/>
          <a:ext cx="5092700" cy="8686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pPr algn="l">
            <a:lnSpc>
              <a:spcPct val="150000"/>
            </a:lnSpc>
          </a:pPr>
          <a:r>
            <a:rPr kumimoji="1" lang="ja-JP" altLang="en-US" sz="1400">
              <a:solidFill>
                <a:schemeClr val="tx1"/>
              </a:solidFill>
              <a:latin typeface="AR Pゴシック体M"/>
              <a:ea typeface="AR Pゴシック体M"/>
            </a:rPr>
            <a:t>●　所得税は平成３０年分から、</a:t>
          </a:r>
          <a:endParaRPr kumimoji="1" lang="ja-JP" altLang="en-US" sz="1400">
            <a:solidFill>
              <a:schemeClr val="tx1"/>
            </a:solidFill>
            <a:latin typeface="AR Pゴシック体M"/>
            <a:ea typeface="AR Pゴシック体M"/>
          </a:endParaRPr>
        </a:p>
        <a:p>
          <a:pPr algn="l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400">
              <a:solidFill>
                <a:schemeClr val="tx1"/>
              </a:solidFill>
              <a:latin typeface="AR Pゴシック体M"/>
              <a:ea typeface="AR Pゴシック体M"/>
            </a:rPr>
            <a:t>　　住民税は令和元年度から適</a:t>
          </a:r>
          <a:r>
            <a:rPr kumimoji="1" lang="ja-JP" altLang="en-US" sz="1400">
              <a:solidFill>
                <a:schemeClr val="tx1"/>
              </a:solidFill>
              <a:latin typeface="AR Pゴシック体M"/>
              <a:ea typeface="AR Pゴシック体M"/>
            </a:rPr>
            <a:t>用されます。</a:t>
          </a:r>
          <a:endParaRPr kumimoji="1" lang="ja-JP" altLang="en-US" sz="1400">
            <a:solidFill>
              <a:schemeClr val="tx1"/>
            </a:solidFill>
            <a:latin typeface="AR Pゴシック体M"/>
            <a:ea typeface="AR Pゴシック体M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55245</xdr:colOff>
      <xdr:row>30</xdr:row>
      <xdr:rowOff>99695</xdr:rowOff>
    </xdr:from>
    <xdr:to xmlns:xdr="http://schemas.openxmlformats.org/drawingml/2006/spreadsheetDrawing">
      <xdr:col>2</xdr:col>
      <xdr:colOff>103505</xdr:colOff>
      <xdr:row>36</xdr:row>
      <xdr:rowOff>150495</xdr:rowOff>
    </xdr:to>
    <xdr:sp macro="" textlink="">
      <xdr:nvSpPr>
        <xdr:cNvPr id="27" name="図形 16">
          <a:hlinkClick xmlns:r="http://schemas.openxmlformats.org/officeDocument/2006/relationships" r:id="rId4"/>
        </xdr:cNvPr>
        <xdr:cNvSpPr/>
      </xdr:nvSpPr>
      <xdr:spPr>
        <a:xfrm flipH="1">
          <a:off x="55245" y="5243195"/>
          <a:ext cx="1419860" cy="1079500"/>
        </a:xfrm>
        <a:prstGeom prst="rightArrow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600">
              <a:latin typeface="ＤＦ特太ゴシック体"/>
              <a:ea typeface="ＤＦ特太ゴシック体"/>
            </a:rPr>
            <a:t>戻る</a:t>
          </a:r>
          <a:endParaRPr kumimoji="1" lang="ja-JP" altLang="en-US" sz="26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158750</xdr:colOff>
      <xdr:row>21</xdr:row>
      <xdr:rowOff>9525</xdr:rowOff>
    </xdr:from>
    <xdr:to xmlns:xdr="http://schemas.openxmlformats.org/drawingml/2006/spreadsheetDrawing">
      <xdr:col>5</xdr:col>
      <xdr:colOff>143510</xdr:colOff>
      <xdr:row>26</xdr:row>
      <xdr:rowOff>64770</xdr:rowOff>
    </xdr:to>
    <xdr:grpSp>
      <xdr:nvGrpSpPr>
        <xdr:cNvPr id="31" name="グループ 18"/>
        <xdr:cNvGrpSpPr/>
      </xdr:nvGrpSpPr>
      <xdr:grpSpPr>
        <a:xfrm>
          <a:off x="844550" y="3609975"/>
          <a:ext cx="2727960" cy="912495"/>
          <a:chOff x="841920" y="3864711"/>
          <a:chExt cx="2718867" cy="894493"/>
        </a:xfrm>
      </xdr:grpSpPr>
      <xdr:pic macro="">
        <xdr:nvPicPr>
          <xdr:cNvPr id="25" name="図 24"/>
          <xdr:cNvPicPr>
            <a:picLocks noChangeAspect="1"/>
          </xdr:cNvPicPr>
        </xdr:nvPicPr>
        <xdr:blipFill>
          <a:blip xmlns:r="http://schemas.openxmlformats.org/officeDocument/2006/relationships" r:embed="rId5"/>
          <a:srcRect l="-2980" t="33766" b="31895"/>
          <a:stretch>
            <a:fillRect/>
          </a:stretch>
        </xdr:blipFill>
        <xdr:spPr>
          <a:xfrm rot="10800000">
            <a:off x="841920" y="3864711"/>
            <a:ext cx="2718867" cy="89449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8" name="四角形 17"/>
          <xdr:cNvSpPr/>
        </xdr:nvSpPr>
        <xdr:spPr>
          <a:xfrm>
            <a:off x="1325022" y="3979407"/>
            <a:ext cx="2118163" cy="694764"/>
          </a:xfrm>
          <a:prstGeom prst="rect">
            <a:avLst/>
          </a:prstGeom>
          <a:noFill/>
          <a:ln w="12700" cap="flat" cmpd="sng" algn="ctr">
            <a:noFill/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anchor="ctr"/>
          <a:lstStyle/>
          <a:p>
            <a:pPr algn="l"/>
            <a:r>
              <a:rPr kumimoji="1" lang="ja-JP" altLang="en-US" sz="1800">
                <a:solidFill>
                  <a:schemeClr val="tx1"/>
                </a:solidFill>
                <a:latin typeface="AR Pゴシック体M"/>
                <a:ea typeface="AR Pゴシック体M"/>
              </a:rPr>
              <a:t>控除について</a:t>
            </a:r>
            <a:endParaRPr kumimoji="1" lang="ja-JP" altLang="en-US" sz="1800">
              <a:solidFill>
                <a:schemeClr val="tx1"/>
              </a:solidFill>
              <a:latin typeface="AR Pゴシック体M"/>
              <a:ea typeface="AR Pゴシック体M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514985</xdr:colOff>
      <xdr:row>30</xdr:row>
      <xdr:rowOff>99695</xdr:rowOff>
    </xdr:from>
    <xdr:to xmlns:xdr="http://schemas.openxmlformats.org/drawingml/2006/spreadsheetDrawing">
      <xdr:col>13</xdr:col>
      <xdr:colOff>549275</xdr:colOff>
      <xdr:row>36</xdr:row>
      <xdr:rowOff>150495</xdr:rowOff>
    </xdr:to>
    <xdr:sp macro="" textlink="">
      <xdr:nvSpPr>
        <xdr:cNvPr id="2" name="図形 3">
          <a:hlinkClick xmlns:r="http://schemas.openxmlformats.org/officeDocument/2006/relationships" r:id="rId1"/>
        </xdr:cNvPr>
        <xdr:cNvSpPr/>
      </xdr:nvSpPr>
      <xdr:spPr>
        <a:xfrm>
          <a:off x="8058785" y="5243195"/>
          <a:ext cx="1405890" cy="1079500"/>
        </a:xfrm>
        <a:prstGeom prst="rightArrow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600">
              <a:latin typeface="ＤＦ特太ゴシック体"/>
              <a:ea typeface="ＤＦ特太ゴシック体"/>
            </a:rPr>
            <a:t>次へ</a:t>
          </a:r>
          <a:endParaRPr kumimoji="1" lang="ja-JP" altLang="en-US" sz="26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233045</xdr:colOff>
      <xdr:row>2</xdr:row>
      <xdr:rowOff>66040</xdr:rowOff>
    </xdr:from>
    <xdr:to xmlns:xdr="http://schemas.openxmlformats.org/drawingml/2006/spreadsheetDrawing">
      <xdr:col>4</xdr:col>
      <xdr:colOff>109855</xdr:colOff>
      <xdr:row>5</xdr:row>
      <xdr:rowOff>92075</xdr:rowOff>
    </xdr:to>
    <xdr:sp macro="" textlink="">
      <xdr:nvSpPr>
        <xdr:cNvPr id="3" name="四角形 2"/>
        <xdr:cNvSpPr/>
      </xdr:nvSpPr>
      <xdr:spPr>
        <a:xfrm>
          <a:off x="233045" y="408940"/>
          <a:ext cx="2620010" cy="540385"/>
        </a:xfrm>
        <a:prstGeom prst="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ＤＦ特太ゴシック体"/>
              <a:ea typeface="ＤＦ特太ゴシック体"/>
            </a:rPr>
            <a:t>収入</a:t>
          </a:r>
          <a:r>
            <a:rPr kumimoji="1" lang="ja-JP" altLang="en-US" sz="2000">
              <a:latin typeface="ＤＦ特太ゴシック体"/>
              <a:ea typeface="ＤＦ特太ゴシック体"/>
            </a:rPr>
            <a:t>の入力</a:t>
          </a:r>
          <a:endParaRPr kumimoji="1" lang="ja-JP" altLang="en-US" sz="20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60325</xdr:colOff>
      <xdr:row>30</xdr:row>
      <xdr:rowOff>109220</xdr:rowOff>
    </xdr:from>
    <xdr:to xmlns:xdr="http://schemas.openxmlformats.org/drawingml/2006/spreadsheetDrawing">
      <xdr:col>2</xdr:col>
      <xdr:colOff>108585</xdr:colOff>
      <xdr:row>36</xdr:row>
      <xdr:rowOff>160020</xdr:rowOff>
    </xdr:to>
    <xdr:sp macro="" textlink="">
      <xdr:nvSpPr>
        <xdr:cNvPr id="4" name="図形 3">
          <a:hlinkClick xmlns:r="http://schemas.openxmlformats.org/officeDocument/2006/relationships" r:id="rId2"/>
        </xdr:cNvPr>
        <xdr:cNvSpPr/>
      </xdr:nvSpPr>
      <xdr:spPr>
        <a:xfrm flipH="1">
          <a:off x="60325" y="5252720"/>
          <a:ext cx="1419860" cy="1079500"/>
        </a:xfrm>
        <a:prstGeom prst="rightArrow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600">
              <a:latin typeface="ＤＦ特太ゴシック体"/>
              <a:ea typeface="ＤＦ特太ゴシック体"/>
            </a:rPr>
            <a:t>戻る</a:t>
          </a:r>
          <a:endParaRPr kumimoji="1" lang="ja-JP" altLang="en-US" sz="26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89535</xdr:colOff>
      <xdr:row>5</xdr:row>
      <xdr:rowOff>125730</xdr:rowOff>
    </xdr:from>
    <xdr:to xmlns:xdr="http://schemas.openxmlformats.org/drawingml/2006/spreadsheetDrawing">
      <xdr:col>8</xdr:col>
      <xdr:colOff>33655</xdr:colOff>
      <xdr:row>16</xdr:row>
      <xdr:rowOff>114300</xdr:rowOff>
    </xdr:to>
    <xdr:sp macro="" textlink="">
      <xdr:nvSpPr>
        <xdr:cNvPr id="5" name="図形 4"/>
        <xdr:cNvSpPr/>
      </xdr:nvSpPr>
      <xdr:spPr>
        <a:xfrm>
          <a:off x="4204335" y="982980"/>
          <a:ext cx="1315720" cy="1874520"/>
        </a:xfrm>
        <a:prstGeom prst="wedgeRectCallout">
          <a:avLst>
            <a:gd name="adj1" fmla="val -70486"/>
            <a:gd name="adj2" fmla="val -1096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2400">
              <a:latin typeface="AR Pゴシック体M"/>
              <a:ea typeface="AR Pゴシック体M"/>
            </a:rPr>
            <a:t>黄色の箇所に</a:t>
          </a:r>
          <a:endParaRPr kumimoji="1" lang="ja-JP" altLang="en-US" sz="2400">
            <a:latin typeface="AR Pゴシック体M"/>
            <a:ea typeface="AR Pゴシック体M"/>
          </a:endParaRPr>
        </a:p>
        <a:p>
          <a:pPr algn="l"/>
          <a:r>
            <a:rPr kumimoji="1" lang="ja-JP" altLang="en-US" sz="2400">
              <a:latin typeface="AR Pゴシック体M"/>
              <a:ea typeface="AR Pゴシック体M"/>
            </a:rPr>
            <a:t>入力してください</a:t>
          </a:r>
          <a:endParaRPr kumimoji="1" lang="ja-JP" altLang="en-US" sz="2400">
            <a:latin typeface="AR Pゴシック体M"/>
            <a:ea typeface="AR Pゴシック体M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514985</xdr:colOff>
      <xdr:row>30</xdr:row>
      <xdr:rowOff>99695</xdr:rowOff>
    </xdr:from>
    <xdr:to xmlns:xdr="http://schemas.openxmlformats.org/drawingml/2006/spreadsheetDrawing">
      <xdr:col>13</xdr:col>
      <xdr:colOff>549275</xdr:colOff>
      <xdr:row>36</xdr:row>
      <xdr:rowOff>150495</xdr:rowOff>
    </xdr:to>
    <xdr:sp macro="" textlink="">
      <xdr:nvSpPr>
        <xdr:cNvPr id="2" name="図形 3">
          <a:hlinkClick xmlns:r="http://schemas.openxmlformats.org/officeDocument/2006/relationships" r:id="rId1"/>
        </xdr:cNvPr>
        <xdr:cNvSpPr/>
      </xdr:nvSpPr>
      <xdr:spPr>
        <a:xfrm>
          <a:off x="8058785" y="5243195"/>
          <a:ext cx="1405890" cy="1079500"/>
        </a:xfrm>
        <a:prstGeom prst="rightArrow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600">
              <a:latin typeface="ＤＦ特太ゴシック体"/>
              <a:ea typeface="ＤＦ特太ゴシック体"/>
            </a:rPr>
            <a:t>次へ</a:t>
          </a:r>
          <a:endParaRPr kumimoji="1" lang="ja-JP" altLang="en-US" sz="26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233045</xdr:colOff>
      <xdr:row>2</xdr:row>
      <xdr:rowOff>66040</xdr:rowOff>
    </xdr:from>
    <xdr:to xmlns:xdr="http://schemas.openxmlformats.org/drawingml/2006/spreadsheetDrawing">
      <xdr:col>4</xdr:col>
      <xdr:colOff>109855</xdr:colOff>
      <xdr:row>5</xdr:row>
      <xdr:rowOff>92075</xdr:rowOff>
    </xdr:to>
    <xdr:sp macro="" textlink="">
      <xdr:nvSpPr>
        <xdr:cNvPr id="3" name="四角形 2"/>
        <xdr:cNvSpPr/>
      </xdr:nvSpPr>
      <xdr:spPr>
        <a:xfrm>
          <a:off x="233045" y="408940"/>
          <a:ext cx="2620010" cy="540385"/>
        </a:xfrm>
        <a:prstGeom prst="rect">
          <a:avLst/>
        </a:prstGeom>
        <a:solidFill>
          <a:schemeClr val="accent4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lang="ja-JP" altLang="en-US" sz="2000">
              <a:solidFill>
                <a:srgbClr val="FF0000"/>
              </a:solidFill>
              <a:latin typeface="ＤＦ特太ゴシック体"/>
              <a:ea typeface="ＤＦ特太ゴシック体"/>
            </a:rPr>
            <a:t>所得</a:t>
          </a:r>
          <a:r>
            <a:rPr lang="ja-JP" altLang="en-US" sz="2000">
              <a:latin typeface="ＤＦ特太ゴシック体"/>
              <a:ea typeface="ＤＦ特太ゴシック体"/>
            </a:rPr>
            <a:t>の入力</a:t>
          </a:r>
          <a:endParaRPr sz="20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57785</xdr:colOff>
      <xdr:row>30</xdr:row>
      <xdr:rowOff>102870</xdr:rowOff>
    </xdr:from>
    <xdr:to xmlns:xdr="http://schemas.openxmlformats.org/drawingml/2006/spreadsheetDrawing">
      <xdr:col>2</xdr:col>
      <xdr:colOff>106045</xdr:colOff>
      <xdr:row>36</xdr:row>
      <xdr:rowOff>153670</xdr:rowOff>
    </xdr:to>
    <xdr:sp macro="" textlink="">
      <xdr:nvSpPr>
        <xdr:cNvPr id="4" name="図形 3">
          <a:hlinkClick xmlns:r="http://schemas.openxmlformats.org/officeDocument/2006/relationships" r:id="rId2"/>
        </xdr:cNvPr>
        <xdr:cNvSpPr/>
      </xdr:nvSpPr>
      <xdr:spPr>
        <a:xfrm flipH="1">
          <a:off x="57785" y="5246370"/>
          <a:ext cx="1419860" cy="1079500"/>
        </a:xfrm>
        <a:prstGeom prst="rightArrow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600">
              <a:latin typeface="ＤＦ特太ゴシック体"/>
              <a:ea typeface="ＤＦ特太ゴシック体"/>
            </a:rPr>
            <a:t>戻る</a:t>
          </a:r>
          <a:endParaRPr kumimoji="1" lang="ja-JP" altLang="en-US" sz="26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225425</xdr:colOff>
      <xdr:row>19</xdr:row>
      <xdr:rowOff>34290</xdr:rowOff>
    </xdr:from>
    <xdr:to xmlns:xdr="http://schemas.openxmlformats.org/drawingml/2006/spreadsheetDrawing">
      <xdr:col>8</xdr:col>
      <xdr:colOff>168910</xdr:colOff>
      <xdr:row>30</xdr:row>
      <xdr:rowOff>22860</xdr:rowOff>
    </xdr:to>
    <xdr:sp macro="" textlink="">
      <xdr:nvSpPr>
        <xdr:cNvPr id="5" name="図形 4"/>
        <xdr:cNvSpPr/>
      </xdr:nvSpPr>
      <xdr:spPr>
        <a:xfrm>
          <a:off x="4340225" y="3291840"/>
          <a:ext cx="1315085" cy="1874520"/>
        </a:xfrm>
        <a:prstGeom prst="wedgeRectCallout">
          <a:avLst>
            <a:gd name="adj1" fmla="val -70486"/>
            <a:gd name="adj2" fmla="val -1096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2400">
              <a:latin typeface="AR Pゴシック体M"/>
              <a:ea typeface="AR Pゴシック体M"/>
            </a:rPr>
            <a:t>黄色の箇所に</a:t>
          </a:r>
          <a:endParaRPr kumimoji="1" lang="ja-JP" altLang="en-US" sz="2400">
            <a:latin typeface="AR Pゴシック体M"/>
            <a:ea typeface="AR Pゴシック体M"/>
          </a:endParaRPr>
        </a:p>
        <a:p>
          <a:pPr algn="l"/>
          <a:r>
            <a:rPr kumimoji="1" lang="ja-JP" altLang="en-US" sz="2400">
              <a:latin typeface="AR Pゴシック体M"/>
              <a:ea typeface="AR Pゴシック体M"/>
            </a:rPr>
            <a:t>入力してください</a:t>
          </a:r>
          <a:endParaRPr kumimoji="1" lang="ja-JP" altLang="en-US" sz="2400">
            <a:latin typeface="AR Pゴシック体M"/>
            <a:ea typeface="AR Pゴシック体M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15240</xdr:colOff>
      <xdr:row>22</xdr:row>
      <xdr:rowOff>144780</xdr:rowOff>
    </xdr:from>
    <xdr:to xmlns:xdr="http://schemas.openxmlformats.org/drawingml/2006/spreadsheetDrawing">
      <xdr:col>13</xdr:col>
      <xdr:colOff>19685</xdr:colOff>
      <xdr:row>28</xdr:row>
      <xdr:rowOff>70485</xdr:rowOff>
    </xdr:to>
    <xdr:sp macro="" textlink="">
      <xdr:nvSpPr>
        <xdr:cNvPr id="5" name="四角形 4"/>
        <xdr:cNvSpPr/>
      </xdr:nvSpPr>
      <xdr:spPr>
        <a:xfrm>
          <a:off x="5501640" y="3916680"/>
          <a:ext cx="3433445" cy="95440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>
            <a:lnSpc>
              <a:spcPct val="150000"/>
            </a:lnSpc>
          </a:pPr>
          <a:r>
            <a:rPr kumimoji="1" lang="ja-JP" altLang="en-US" sz="1200">
              <a:solidFill>
                <a:schemeClr val="tx1"/>
              </a:solidFill>
              <a:latin typeface="AR Pゴシック体M"/>
              <a:ea typeface="AR Pゴシック体M"/>
            </a:rPr>
            <a:t>●　平成30年分所得税</a:t>
          </a:r>
          <a:r>
            <a:rPr kumimoji="1" lang="ja-JP" altLang="en-US" sz="1200">
              <a:solidFill>
                <a:schemeClr val="tx1"/>
              </a:solidFill>
              <a:latin typeface="AR Pゴシック体M"/>
              <a:ea typeface="AR Pゴシック体M"/>
            </a:rPr>
            <a:t>から適用されます</a:t>
          </a:r>
          <a:endParaRPr kumimoji="1" lang="ja-JP" altLang="en-US" sz="1200">
            <a:solidFill>
              <a:srgbClr val="FF0000"/>
            </a:solidFill>
            <a:latin typeface="AR Pゴシック体M"/>
            <a:ea typeface="AR Pゴシック体M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1905</xdr:colOff>
      <xdr:row>22</xdr:row>
      <xdr:rowOff>130175</xdr:rowOff>
    </xdr:from>
    <xdr:to xmlns:xdr="http://schemas.openxmlformats.org/drawingml/2006/spreadsheetDrawing">
      <xdr:col>6</xdr:col>
      <xdr:colOff>6985</xdr:colOff>
      <xdr:row>28</xdr:row>
      <xdr:rowOff>73025</xdr:rowOff>
    </xdr:to>
    <xdr:sp macro="" textlink="">
      <xdr:nvSpPr>
        <xdr:cNvPr id="6" name="四角形 5"/>
        <xdr:cNvSpPr/>
      </xdr:nvSpPr>
      <xdr:spPr>
        <a:xfrm>
          <a:off x="687705" y="3902075"/>
          <a:ext cx="3434080" cy="9715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l">
            <a:lnSpc>
              <a:spcPct val="150000"/>
            </a:lnSpc>
          </a:pPr>
          <a:r>
            <a:rPr kumimoji="1" lang="ja-JP" altLang="en-US" sz="1200">
              <a:solidFill>
                <a:schemeClr val="tx1"/>
              </a:solidFill>
              <a:latin typeface="AR Pゴシック体M"/>
              <a:ea typeface="AR Pゴシック体M"/>
            </a:rPr>
            <a:t>●　令和元年度の住民税から適用されます</a:t>
          </a:r>
          <a:endParaRPr kumimoji="1" lang="ja-JP" altLang="en-US" sz="1200">
            <a:solidFill>
              <a:srgbClr val="FF0000"/>
            </a:solidFill>
            <a:latin typeface="AR Pゴシック体M"/>
            <a:ea typeface="AR Pゴシック体M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51435</xdr:colOff>
      <xdr:row>30</xdr:row>
      <xdr:rowOff>127635</xdr:rowOff>
    </xdr:from>
    <xdr:to xmlns:xdr="http://schemas.openxmlformats.org/drawingml/2006/spreadsheetDrawing">
      <xdr:col>2</xdr:col>
      <xdr:colOff>99695</xdr:colOff>
      <xdr:row>37</xdr:row>
      <xdr:rowOff>0</xdr:rowOff>
    </xdr:to>
    <xdr:sp macro="" textlink="">
      <xdr:nvSpPr>
        <xdr:cNvPr id="7" name="図形 6">
          <a:hlinkClick xmlns:r="http://schemas.openxmlformats.org/officeDocument/2006/relationships" r:id="rId1"/>
        </xdr:cNvPr>
        <xdr:cNvSpPr/>
      </xdr:nvSpPr>
      <xdr:spPr>
        <a:xfrm flipH="1">
          <a:off x="51435" y="5271135"/>
          <a:ext cx="1419860" cy="1072515"/>
        </a:xfrm>
        <a:prstGeom prst="rightArrow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600">
              <a:latin typeface="ＤＦ特太ゴシック体"/>
              <a:ea typeface="ＤＦ特太ゴシック体"/>
            </a:rPr>
            <a:t>戻る</a:t>
          </a:r>
          <a:endParaRPr kumimoji="1" lang="ja-JP" altLang="en-US" sz="2600">
            <a:latin typeface="ＤＦ特太ゴシック体"/>
            <a:ea typeface="ＤＦ特太ゴシック体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236220</xdr:colOff>
      <xdr:row>29</xdr:row>
      <xdr:rowOff>45720</xdr:rowOff>
    </xdr:from>
    <xdr:to xmlns:xdr="http://schemas.openxmlformats.org/drawingml/2006/spreadsheetDrawing">
      <xdr:col>13</xdr:col>
      <xdr:colOff>514985</xdr:colOff>
      <xdr:row>34</xdr:row>
      <xdr:rowOff>137160</xdr:rowOff>
    </xdr:to>
    <xdr:sp macro="" textlink="">
      <xdr:nvSpPr>
        <xdr:cNvPr id="8" name="四角形 4"/>
        <xdr:cNvSpPr/>
      </xdr:nvSpPr>
      <xdr:spPr>
        <a:xfrm>
          <a:off x="1607820" y="5017770"/>
          <a:ext cx="7822565" cy="94869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  <a:latin typeface="AR Pゴシック体M"/>
              <a:ea typeface="AR Pゴシック体M"/>
            </a:rPr>
            <a:t>配偶者が70歳以上（1月1日以前に生まれたかた）の場合、</a:t>
          </a:r>
          <a:endParaRPr kumimoji="1" lang="ja-JP" altLang="en-US" sz="1800">
            <a:solidFill>
              <a:schemeClr val="tx1"/>
            </a:solidFill>
            <a:latin typeface="AR Pゴシック体M"/>
            <a:ea typeface="AR Pゴシック体M"/>
          </a:endParaRPr>
        </a:p>
        <a:p>
          <a:pPr algn="ctr"/>
          <a:r>
            <a:rPr kumimoji="1" lang="ja-JP" altLang="en-US" sz="1800">
              <a:solidFill>
                <a:schemeClr val="tx1"/>
              </a:solidFill>
              <a:latin typeface="AR Pゴシック体M"/>
              <a:ea typeface="AR Pゴシック体M"/>
            </a:rPr>
            <a:t>配偶者控除が増額されます。</a:t>
          </a:r>
          <a:endParaRPr kumimoji="1" lang="ja-JP" altLang="en-US" sz="1800">
            <a:solidFill>
              <a:schemeClr val="tx1"/>
            </a:solidFill>
            <a:latin typeface="AR Pゴシック体M"/>
            <a:ea typeface="AR Pゴシック体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Relationship Type="http://schemas.openxmlformats.org/officeDocument/2006/relationships/drawing" Target="../drawings/drawing2.xml" Id="rId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Relationship Type="http://schemas.openxmlformats.org/officeDocument/2006/relationships/drawing" Target="../drawings/drawing3.xml" Id="rId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Relationship Type="http://schemas.openxmlformats.org/officeDocument/2006/relationships/drawing" Target="../drawings/drawing4.xml" Id="rId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5.bin" Id="rId1" /><Relationship Type="http://schemas.openxmlformats.org/officeDocument/2006/relationships/drawing" Target="../drawings/drawing5.xm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37"/>
  <sheetViews>
    <sheetView showGridLines="0" zoomScale="85" zoomScaleNormal="85" workbookViewId="0">
      <selection sqref="A1:N2"/>
    </sheetView>
  </sheetViews>
  <sheetFormatPr defaultRowHeight="13.5" zeroHeight="1"/>
  <cols>
    <col min="15" max="16384" width="9" hidden="1" customWidth="1"/>
  </cols>
  <sheetData>
    <row r="1" spans="1:14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/>
    <row r="4" spans="1:14"/>
    <row r="5" spans="1:14"/>
    <row r="6" spans="1:14"/>
    <row r="7" spans="1:14"/>
    <row r="8" spans="1:14"/>
    <row r="9" spans="1:14"/>
    <row r="10" spans="1:14"/>
    <row r="11" spans="1:14"/>
    <row r="12" spans="1:14"/>
    <row r="13" spans="1:14"/>
    <row r="14" spans="1:14"/>
    <row r="15" spans="1:14"/>
    <row r="16" spans="1:14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 spans="1:14"/>
    <row r="34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/>
    <row r="36" spans="1:14">
      <c r="A36" s="1" t="s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sheetProtection password="AFF2" sheet="1" objects="1" scenarios="1" selectLockedCells="1"/>
  <mergeCells count="2">
    <mergeCell ref="A1:N2"/>
    <mergeCell ref="A36:N37"/>
  </mergeCells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landscape" usePrinterDefaults="1" r:id="rId1"/>
  <drawing r:id="rId2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37"/>
  <sheetViews>
    <sheetView showGridLines="0" tabSelected="1" zoomScale="85" zoomScaleNormal="85" workbookViewId="0">
      <selection sqref="A1:N2"/>
    </sheetView>
  </sheetViews>
  <sheetFormatPr defaultRowHeight="13.5" zeroHeight="1"/>
  <cols>
    <col min="15" max="16384" width="9" hidden="1" customWidth="1"/>
  </cols>
  <sheetData>
    <row r="1" spans="1:14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/>
    <row r="4" spans="1:14"/>
    <row r="5" spans="1:14"/>
    <row r="6" spans="1:14"/>
    <row r="7" spans="1:14"/>
    <row r="8" spans="1:14"/>
    <row r="9" spans="1:14"/>
    <row r="10" spans="1:14"/>
    <row r="11" spans="1:14"/>
    <row r="12" spans="1:14"/>
    <row r="13" spans="1:14"/>
    <row r="14" spans="1:14"/>
    <row r="15" spans="1:14"/>
    <row r="16" spans="1:14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 spans="1:14"/>
    <row r="34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/>
    <row r="36" spans="1:14">
      <c r="A36" s="1" t="s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sheetProtection password="AFF2" sheet="1" objects="1" scenarios="1" selectLockedCells="1"/>
  <mergeCells count="2">
    <mergeCell ref="A1:N2"/>
    <mergeCell ref="A36:N37"/>
  </mergeCells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landscape" usePrinterDefaults="1" r:id="rId1"/>
  <drawing r:id="rId2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O37"/>
  <sheetViews>
    <sheetView showGridLines="0" zoomScale="85" zoomScaleNormal="85" workbookViewId="0">
      <selection sqref="A1:N2"/>
    </sheetView>
  </sheetViews>
  <sheetFormatPr defaultRowHeight="13.5" zeroHeight="1"/>
  <cols>
    <col min="15" max="16384" width="9" hidden="1" customWidth="1"/>
  </cols>
  <sheetData>
    <row r="1" spans="1:15" ht="13.5" customHeight="1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3.5" customHeight="1">
      <c r="A4" s="3"/>
      <c r="B4" s="3"/>
      <c r="C4" s="3"/>
      <c r="D4" s="3"/>
      <c r="E4" s="3"/>
      <c r="F4" s="48"/>
      <c r="G4" s="48"/>
      <c r="H4" s="48"/>
      <c r="I4" s="48"/>
      <c r="J4" s="48"/>
      <c r="K4" s="48"/>
      <c r="L4" s="48"/>
      <c r="M4" s="3"/>
      <c r="N4" s="3"/>
    </row>
    <row r="5" spans="1:15" ht="13.5" customHeight="1">
      <c r="A5" s="3"/>
      <c r="B5" s="3"/>
      <c r="C5" s="3"/>
      <c r="D5" s="3"/>
      <c r="E5" s="3"/>
      <c r="F5" s="48"/>
      <c r="G5" s="48"/>
      <c r="H5" s="48"/>
      <c r="I5" s="48"/>
      <c r="J5" s="48"/>
      <c r="K5" s="48"/>
      <c r="L5" s="48"/>
      <c r="M5" s="3"/>
      <c r="N5" s="3"/>
    </row>
    <row r="6" spans="1:15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3.5" customHeight="1">
      <c r="A7" s="3"/>
      <c r="B7" s="4" t="s">
        <v>9</v>
      </c>
      <c r="C7" s="18"/>
      <c r="D7" s="18"/>
      <c r="E7" s="18"/>
      <c r="F7" s="49"/>
      <c r="G7" s="3"/>
      <c r="H7" s="3"/>
      <c r="I7" s="62" t="s">
        <v>14</v>
      </c>
      <c r="J7" s="65"/>
      <c r="K7" s="65"/>
      <c r="L7" s="65"/>
      <c r="M7" s="72"/>
      <c r="N7" s="3"/>
    </row>
    <row r="8" spans="1:15" ht="13.5" customHeight="1">
      <c r="A8" s="3"/>
      <c r="B8" s="5"/>
      <c r="C8" s="19"/>
      <c r="D8" s="19"/>
      <c r="E8" s="19"/>
      <c r="F8" s="50"/>
      <c r="G8" s="3"/>
      <c r="H8" s="3"/>
      <c r="I8" s="63"/>
      <c r="J8" s="66"/>
      <c r="K8" s="66"/>
      <c r="L8" s="66"/>
      <c r="M8" s="73"/>
      <c r="N8" s="3"/>
    </row>
    <row r="9" spans="1:15" ht="13.5" customHeight="1">
      <c r="A9" s="3"/>
      <c r="B9" s="6"/>
      <c r="C9" s="20"/>
      <c r="D9" s="20"/>
      <c r="E9" s="20"/>
      <c r="F9" s="51"/>
      <c r="G9" s="3"/>
      <c r="H9" s="3"/>
      <c r="I9" s="64"/>
      <c r="J9" s="67"/>
      <c r="K9" s="67"/>
      <c r="L9" s="67"/>
      <c r="M9" s="74"/>
      <c r="N9" s="3"/>
    </row>
    <row r="10" spans="1:15" ht="13.5" customHeight="1">
      <c r="A10" s="3"/>
      <c r="B10" s="7" t="s">
        <v>28</v>
      </c>
      <c r="C10" s="21"/>
      <c r="D10" s="31"/>
      <c r="E10" s="39"/>
      <c r="F10" s="52"/>
      <c r="G10" s="61"/>
      <c r="H10" s="61"/>
      <c r="I10" s="7" t="s">
        <v>20</v>
      </c>
      <c r="J10" s="21"/>
      <c r="K10" s="31"/>
      <c r="L10" s="39"/>
      <c r="M10" s="52"/>
      <c r="N10" s="3"/>
    </row>
    <row r="11" spans="1:15" ht="13.5" customHeight="1">
      <c r="A11" s="3"/>
      <c r="B11" s="8"/>
      <c r="C11" s="22"/>
      <c r="D11" s="32"/>
      <c r="E11" s="40"/>
      <c r="F11" s="53"/>
      <c r="G11" s="61"/>
      <c r="H11" s="61"/>
      <c r="I11" s="8"/>
      <c r="J11" s="22"/>
      <c r="K11" s="32"/>
      <c r="L11" s="40"/>
      <c r="M11" s="53"/>
      <c r="N11" s="3"/>
    </row>
    <row r="12" spans="1:15" ht="13.5" customHeight="1">
      <c r="A12" s="3"/>
      <c r="B12" s="8"/>
      <c r="C12" s="22"/>
      <c r="D12" s="32"/>
      <c r="E12" s="40"/>
      <c r="F12" s="53"/>
      <c r="G12" s="61"/>
      <c r="H12" s="61"/>
      <c r="I12" s="8"/>
      <c r="J12" s="22"/>
      <c r="K12" s="32"/>
      <c r="L12" s="40"/>
      <c r="M12" s="53"/>
      <c r="N12" s="3"/>
    </row>
    <row r="13" spans="1:15" ht="13.5" customHeight="1">
      <c r="A13" s="3"/>
      <c r="B13" s="9"/>
      <c r="C13" s="23"/>
      <c r="D13" s="33"/>
      <c r="E13" s="41"/>
      <c r="F13" s="54"/>
      <c r="G13" s="61"/>
      <c r="H13" s="61"/>
      <c r="I13" s="9"/>
      <c r="J13" s="23"/>
      <c r="K13" s="33"/>
      <c r="L13" s="41"/>
      <c r="M13" s="54"/>
      <c r="N13" s="3"/>
    </row>
    <row r="14" spans="1:15" ht="13.5" customHeight="1">
      <c r="A14" s="3"/>
      <c r="B14" s="10" t="s">
        <v>44</v>
      </c>
      <c r="C14" s="24" t="s">
        <v>4</v>
      </c>
      <c r="D14" s="34"/>
      <c r="E14" s="42"/>
      <c r="F14" s="55"/>
      <c r="G14" s="61"/>
      <c r="H14" s="61"/>
      <c r="I14" s="10" t="s">
        <v>44</v>
      </c>
      <c r="J14" s="24" t="s">
        <v>4</v>
      </c>
      <c r="K14" s="34"/>
      <c r="L14" s="42"/>
      <c r="M14" s="55"/>
      <c r="N14" s="3"/>
    </row>
    <row r="15" spans="1:15" ht="13.5" customHeight="1">
      <c r="A15" s="3"/>
      <c r="B15" s="11"/>
      <c r="C15" s="25"/>
      <c r="D15" s="32"/>
      <c r="E15" s="40"/>
      <c r="F15" s="53"/>
      <c r="G15" s="61"/>
      <c r="H15" s="61"/>
      <c r="I15" s="11"/>
      <c r="J15" s="25"/>
      <c r="K15" s="32"/>
      <c r="L15" s="40"/>
      <c r="M15" s="53"/>
      <c r="N15" s="3"/>
    </row>
    <row r="16" spans="1:15" ht="13.5" customHeight="1">
      <c r="A16" s="3"/>
      <c r="B16" s="11"/>
      <c r="C16" s="25"/>
      <c r="D16" s="32"/>
      <c r="E16" s="40"/>
      <c r="F16" s="53"/>
      <c r="G16" s="61"/>
      <c r="H16" s="61"/>
      <c r="I16" s="11"/>
      <c r="J16" s="25"/>
      <c r="K16" s="32"/>
      <c r="L16" s="40"/>
      <c r="M16" s="53"/>
      <c r="N16" s="3"/>
      <c r="O16" s="75"/>
    </row>
    <row r="17" spans="1:14" ht="13.5" customHeight="1">
      <c r="A17" s="3"/>
      <c r="B17" s="11"/>
      <c r="C17" s="26"/>
      <c r="D17" s="33"/>
      <c r="E17" s="41"/>
      <c r="F17" s="54"/>
      <c r="G17" s="61"/>
      <c r="H17" s="61"/>
      <c r="I17" s="11"/>
      <c r="J17" s="26"/>
      <c r="K17" s="33"/>
      <c r="L17" s="41"/>
      <c r="M17" s="54"/>
      <c r="N17" s="3"/>
    </row>
    <row r="18" spans="1:14" ht="13.5" customHeight="1">
      <c r="A18" s="3"/>
      <c r="B18" s="11"/>
      <c r="C18" s="24" t="s">
        <v>42</v>
      </c>
      <c r="D18" s="34"/>
      <c r="E18" s="42"/>
      <c r="F18" s="55"/>
      <c r="G18" s="61"/>
      <c r="H18" s="61"/>
      <c r="I18" s="11"/>
      <c r="J18" s="24" t="s">
        <v>42</v>
      </c>
      <c r="K18" s="34"/>
      <c r="L18" s="42"/>
      <c r="M18" s="55"/>
      <c r="N18" s="3"/>
    </row>
    <row r="19" spans="1:14" ht="13.5" customHeight="1">
      <c r="A19" s="3"/>
      <c r="B19" s="11"/>
      <c r="C19" s="25"/>
      <c r="D19" s="32"/>
      <c r="E19" s="40"/>
      <c r="F19" s="53"/>
      <c r="G19" s="61"/>
      <c r="H19" s="61"/>
      <c r="I19" s="11"/>
      <c r="J19" s="25"/>
      <c r="K19" s="32"/>
      <c r="L19" s="40"/>
      <c r="M19" s="53"/>
      <c r="N19" s="3"/>
    </row>
    <row r="20" spans="1:14" ht="13.5" customHeight="1">
      <c r="A20" s="3"/>
      <c r="B20" s="11"/>
      <c r="C20" s="25"/>
      <c r="D20" s="32"/>
      <c r="E20" s="40"/>
      <c r="F20" s="53"/>
      <c r="G20" s="61"/>
      <c r="H20" s="61"/>
      <c r="I20" s="11"/>
      <c r="J20" s="25"/>
      <c r="K20" s="32"/>
      <c r="L20" s="40"/>
      <c r="M20" s="53"/>
      <c r="N20" s="3"/>
    </row>
    <row r="21" spans="1:14" ht="13.5" customHeight="1">
      <c r="A21" s="3"/>
      <c r="B21" s="12"/>
      <c r="C21" s="27"/>
      <c r="D21" s="35"/>
      <c r="E21" s="43"/>
      <c r="F21" s="56"/>
      <c r="G21" s="61"/>
      <c r="H21" s="61"/>
      <c r="I21" s="12"/>
      <c r="J21" s="27"/>
      <c r="K21" s="35"/>
      <c r="L21" s="43"/>
      <c r="M21" s="56"/>
      <c r="N21" s="3"/>
    </row>
    <row r="22" spans="1:14" ht="13.5" customHeight="1">
      <c r="A22" s="3"/>
      <c r="B22" s="13"/>
      <c r="C22" s="13"/>
      <c r="D22" s="13"/>
      <c r="E22" s="44"/>
      <c r="F22" s="44"/>
      <c r="G22" s="60"/>
      <c r="H22" s="60"/>
      <c r="I22" s="13"/>
      <c r="J22" s="13"/>
      <c r="K22" s="13"/>
      <c r="L22" s="44"/>
      <c r="M22" s="44"/>
      <c r="N22" s="3"/>
    </row>
    <row r="23" spans="1:14" ht="13.5" customHeight="1">
      <c r="A23" s="3"/>
      <c r="B23" s="13"/>
      <c r="C23" s="13"/>
      <c r="D23" s="13"/>
      <c r="E23" s="13"/>
      <c r="F23" s="13"/>
      <c r="G23" s="60"/>
      <c r="H23" s="60"/>
      <c r="I23" s="13"/>
      <c r="J23" s="13"/>
      <c r="K23" s="13"/>
      <c r="L23" s="44"/>
      <c r="M23" s="44"/>
      <c r="N23" s="3"/>
    </row>
    <row r="24" spans="1:14" ht="13.5" customHeight="1">
      <c r="A24" s="3"/>
      <c r="B24" s="14"/>
      <c r="C24" s="14"/>
      <c r="D24" s="14"/>
      <c r="E24" s="14"/>
      <c r="F24" s="14"/>
      <c r="G24" s="3"/>
      <c r="H24" s="3"/>
      <c r="I24" s="3"/>
      <c r="J24" s="3"/>
      <c r="K24" s="3"/>
      <c r="L24" s="44"/>
      <c r="M24" s="44"/>
      <c r="N24" s="3"/>
    </row>
    <row r="25" spans="1:14" ht="13.5" customHeight="1">
      <c r="A25" s="3"/>
      <c r="B25" s="15" t="s">
        <v>54</v>
      </c>
      <c r="C25" s="28"/>
      <c r="D25" s="36"/>
      <c r="E25" s="15" t="s">
        <v>58</v>
      </c>
      <c r="F25" s="28"/>
      <c r="G25" s="28"/>
      <c r="H25" s="28"/>
      <c r="I25" s="28"/>
      <c r="J25" s="28"/>
      <c r="K25" s="36"/>
      <c r="L25" s="44"/>
      <c r="M25" s="44"/>
      <c r="N25" s="3"/>
    </row>
    <row r="26" spans="1:14" ht="13.5" customHeight="1">
      <c r="A26" s="3"/>
      <c r="B26" s="16"/>
      <c r="C26" s="29"/>
      <c r="D26" s="37"/>
      <c r="E26" s="16"/>
      <c r="F26" s="29"/>
      <c r="G26" s="29"/>
      <c r="H26" s="29"/>
      <c r="I26" s="29"/>
      <c r="J26" s="29"/>
      <c r="K26" s="37"/>
      <c r="L26" s="71"/>
      <c r="M26" s="71"/>
      <c r="N26" s="3"/>
    </row>
    <row r="27" spans="1:14" ht="13.5" customHeight="1">
      <c r="A27" s="3"/>
      <c r="B27" s="16"/>
      <c r="C27" s="29"/>
      <c r="D27" s="37"/>
      <c r="E27" s="16"/>
      <c r="F27" s="29"/>
      <c r="G27" s="29"/>
      <c r="H27" s="29"/>
      <c r="I27" s="29"/>
      <c r="J27" s="29"/>
      <c r="K27" s="37"/>
      <c r="L27" s="60"/>
      <c r="M27" s="60"/>
      <c r="N27" s="3"/>
    </row>
    <row r="28" spans="1:14" ht="13.5" customHeight="1">
      <c r="A28" s="3"/>
      <c r="B28" s="17"/>
      <c r="C28" s="30"/>
      <c r="D28" s="38"/>
      <c r="E28" s="17"/>
      <c r="F28" s="30"/>
      <c r="G28" s="30"/>
      <c r="H28" s="30"/>
      <c r="I28" s="30"/>
      <c r="J28" s="30"/>
      <c r="K28" s="38"/>
      <c r="L28" s="44"/>
      <c r="M28" s="44"/>
      <c r="N28" s="3"/>
    </row>
    <row r="29" spans="1:14" ht="13.5" customHeight="1">
      <c r="A29" s="3"/>
      <c r="B29" s="15" t="s">
        <v>55</v>
      </c>
      <c r="C29" s="28"/>
      <c r="D29" s="36"/>
      <c r="E29" s="45" t="s">
        <v>61</v>
      </c>
      <c r="F29" s="57"/>
      <c r="G29" s="57"/>
      <c r="H29" s="57"/>
      <c r="I29" s="57"/>
      <c r="J29" s="57"/>
      <c r="K29" s="68"/>
      <c r="L29" s="44"/>
      <c r="M29" s="44"/>
      <c r="N29" s="3"/>
    </row>
    <row r="30" spans="1:14" ht="13.5" customHeight="1">
      <c r="A30" s="3"/>
      <c r="B30" s="16"/>
      <c r="C30" s="29"/>
      <c r="D30" s="37"/>
      <c r="E30" s="46"/>
      <c r="F30" s="58"/>
      <c r="G30" s="58"/>
      <c r="H30" s="58"/>
      <c r="I30" s="58"/>
      <c r="J30" s="58"/>
      <c r="K30" s="69"/>
      <c r="L30" s="44"/>
      <c r="M30" s="44"/>
      <c r="N30" s="3"/>
    </row>
    <row r="31" spans="1:14" ht="13.5" customHeight="1">
      <c r="A31" s="3"/>
      <c r="B31" s="16"/>
      <c r="C31" s="29"/>
      <c r="D31" s="37"/>
      <c r="E31" s="46"/>
      <c r="F31" s="58"/>
      <c r="G31" s="58"/>
      <c r="H31" s="58"/>
      <c r="I31" s="58"/>
      <c r="J31" s="58"/>
      <c r="K31" s="69"/>
      <c r="L31" s="44"/>
      <c r="M31" s="44"/>
      <c r="N31" s="3"/>
    </row>
    <row r="32" spans="1:14" ht="13.5" customHeight="1">
      <c r="A32" s="3"/>
      <c r="B32" s="17"/>
      <c r="C32" s="30"/>
      <c r="D32" s="38"/>
      <c r="E32" s="47"/>
      <c r="F32" s="59"/>
      <c r="G32" s="59"/>
      <c r="H32" s="59"/>
      <c r="I32" s="59"/>
      <c r="J32" s="59"/>
      <c r="K32" s="70"/>
      <c r="L32" s="3"/>
      <c r="M32" s="3"/>
      <c r="N32" s="3"/>
    </row>
    <row r="33" spans="1:14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3.5" customHeight="1">
      <c r="A36" s="1" t="s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sheetProtection password="AFF2" sheet="1" objects="1" scenarios="1" selectLockedCells="1"/>
  <mergeCells count="22">
    <mergeCell ref="A1:N2"/>
    <mergeCell ref="B7:F9"/>
    <mergeCell ref="I7:M9"/>
    <mergeCell ref="B10:D13"/>
    <mergeCell ref="E10:F13"/>
    <mergeCell ref="I10:K13"/>
    <mergeCell ref="L10:M13"/>
    <mergeCell ref="C14:D17"/>
    <mergeCell ref="E14:F17"/>
    <mergeCell ref="J14:K17"/>
    <mergeCell ref="L14:M17"/>
    <mergeCell ref="C18:D21"/>
    <mergeCell ref="E18:F21"/>
    <mergeCell ref="J18:K21"/>
    <mergeCell ref="L18:M21"/>
    <mergeCell ref="B25:D28"/>
    <mergeCell ref="E25:K28"/>
    <mergeCell ref="B29:D32"/>
    <mergeCell ref="E29:K32"/>
    <mergeCell ref="A36:N37"/>
    <mergeCell ref="B14:B21"/>
    <mergeCell ref="I14:I21"/>
  </mergeCells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landscape" usePrinterDefaults="1" r:id="rId1"/>
  <drawing r:id="rId2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Y37"/>
  <sheetViews>
    <sheetView showGridLines="0" zoomScale="85" zoomScaleNormal="85" workbookViewId="0">
      <selection sqref="A1:N2"/>
    </sheetView>
  </sheetViews>
  <sheetFormatPr defaultRowHeight="19.5" zeroHeight="1"/>
  <cols>
    <col min="1" max="14" width="9" customWidth="1"/>
    <col min="15" max="15" width="9" hidden="1" customWidth="1"/>
    <col min="16" max="25" width="14.375" style="76" hidden="1" customWidth="1"/>
    <col min="26" max="16384" width="9" hidden="1" customWidth="1"/>
  </cols>
  <sheetData>
    <row r="1" spans="1:24" ht="13.5" customHeight="1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31" t="s">
        <v>8</v>
      </c>
      <c r="Q1" s="138"/>
      <c r="R1" s="138"/>
      <c r="S1" s="138"/>
      <c r="T1" s="161"/>
    </row>
    <row r="2" spans="1:24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132" t="s">
        <v>0</v>
      </c>
      <c r="Q2" s="139" t="s">
        <v>15</v>
      </c>
      <c r="R2" s="148" t="s">
        <v>16</v>
      </c>
      <c r="S2" s="147" t="s">
        <v>18</v>
      </c>
      <c r="T2" s="156"/>
      <c r="U2" s="162" t="s">
        <v>39</v>
      </c>
      <c r="V2" s="164"/>
      <c r="W2" s="165" t="s">
        <v>14</v>
      </c>
      <c r="X2" s="165"/>
    </row>
    <row r="3" spans="1:24" ht="13.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133">
        <v>0</v>
      </c>
      <c r="Q3" s="140">
        <v>650999</v>
      </c>
      <c r="R3" s="149">
        <v>1</v>
      </c>
      <c r="S3" s="154">
        <v>0</v>
      </c>
      <c r="T3" s="157"/>
      <c r="U3" s="163">
        <f>収入!$E$9*R$3*S3-T3</f>
        <v>0</v>
      </c>
      <c r="V3" s="76">
        <f t="shared" ref="V3:V13" si="0">INT(U3)</f>
        <v>0</v>
      </c>
      <c r="W3" s="163">
        <f>収入!L9*R3*S3-T3</f>
        <v>0</v>
      </c>
      <c r="X3" s="76">
        <f t="shared" ref="X3:X13" si="1">INT(W3)</f>
        <v>0</v>
      </c>
    </row>
    <row r="4" spans="1:24" ht="13.5" customHeight="1">
      <c r="A4" s="77"/>
      <c r="B4" s="77"/>
      <c r="C4" s="77"/>
      <c r="D4" s="77"/>
      <c r="E4" s="77"/>
      <c r="F4" s="119"/>
      <c r="G4" s="119"/>
      <c r="H4" s="119"/>
      <c r="I4" s="119"/>
      <c r="J4" s="119"/>
      <c r="K4" s="119"/>
      <c r="L4" s="119"/>
      <c r="M4" s="119"/>
      <c r="N4" s="77"/>
      <c r="P4" s="134">
        <v>651000</v>
      </c>
      <c r="Q4" s="141">
        <v>1618999</v>
      </c>
      <c r="R4" s="150">
        <v>1</v>
      </c>
      <c r="S4" s="152">
        <v>1</v>
      </c>
      <c r="T4" s="158">
        <v>-650000</v>
      </c>
      <c r="U4" s="163">
        <f>収入!$E$10*R4*S4+T4</f>
        <v>-650000</v>
      </c>
      <c r="V4" s="76">
        <f t="shared" si="0"/>
        <v>-650000</v>
      </c>
      <c r="W4" s="163">
        <f>収入!$L$10*R4*S4+T4</f>
        <v>-650000</v>
      </c>
      <c r="X4" s="76">
        <f t="shared" si="1"/>
        <v>-650000</v>
      </c>
    </row>
    <row r="5" spans="1:24" ht="13.5" customHeight="1">
      <c r="A5" s="77"/>
      <c r="B5" s="77"/>
      <c r="C5" s="77"/>
      <c r="D5" s="77"/>
      <c r="E5" s="77"/>
      <c r="F5" s="119"/>
      <c r="G5" s="119"/>
      <c r="H5" s="119"/>
      <c r="I5" s="119"/>
      <c r="J5" s="119"/>
      <c r="K5" s="119"/>
      <c r="L5" s="119"/>
      <c r="M5" s="119"/>
      <c r="N5" s="77"/>
      <c r="P5" s="134">
        <v>1619000</v>
      </c>
      <c r="Q5" s="141">
        <v>1619999</v>
      </c>
      <c r="R5" s="150">
        <v>1</v>
      </c>
      <c r="S5" s="152">
        <v>1</v>
      </c>
      <c r="T5" s="158">
        <v>-969000</v>
      </c>
      <c r="U5" s="163">
        <f>収入!$E$10*R5*S5+T5</f>
        <v>-969000</v>
      </c>
      <c r="V5" s="76">
        <f t="shared" si="0"/>
        <v>-969000</v>
      </c>
      <c r="W5" s="163">
        <f>収入!$L$10*R5*S5+T5</f>
        <v>-969000</v>
      </c>
      <c r="X5" s="76">
        <f t="shared" si="1"/>
        <v>-969000</v>
      </c>
    </row>
    <row r="6" spans="1:24" ht="13.5" customHeight="1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P6" s="134">
        <v>1620000</v>
      </c>
      <c r="Q6" s="141">
        <v>1621999</v>
      </c>
      <c r="R6" s="150">
        <v>1</v>
      </c>
      <c r="S6" s="152">
        <v>1</v>
      </c>
      <c r="T6" s="158">
        <v>-970000</v>
      </c>
      <c r="U6" s="163">
        <f>収入!$E$10*R6*S6+T6</f>
        <v>-970000</v>
      </c>
      <c r="V6" s="76">
        <f t="shared" si="0"/>
        <v>-970000</v>
      </c>
      <c r="W6" s="163">
        <f>収入!$L$10*R6*S6+T6</f>
        <v>-970000</v>
      </c>
      <c r="X6" s="76">
        <f t="shared" si="1"/>
        <v>-970000</v>
      </c>
    </row>
    <row r="7" spans="1:24" ht="13.5" customHeight="1">
      <c r="A7" s="77"/>
      <c r="B7" s="78" t="s">
        <v>9</v>
      </c>
      <c r="C7" s="93"/>
      <c r="D7" s="93"/>
      <c r="E7" s="93"/>
      <c r="F7" s="120"/>
      <c r="G7" s="77"/>
      <c r="H7" s="77"/>
      <c r="I7" s="62" t="s">
        <v>14</v>
      </c>
      <c r="J7" s="65"/>
      <c r="K7" s="65"/>
      <c r="L7" s="65"/>
      <c r="M7" s="72"/>
      <c r="N7" s="77"/>
      <c r="P7" s="134">
        <v>1622000</v>
      </c>
      <c r="Q7" s="141">
        <v>1623999</v>
      </c>
      <c r="R7" s="150">
        <v>1</v>
      </c>
      <c r="S7" s="152">
        <v>1</v>
      </c>
      <c r="T7" s="158">
        <v>-972000</v>
      </c>
      <c r="U7" s="163">
        <f>収入!$E$10*R7*S7+T7</f>
        <v>-972000</v>
      </c>
      <c r="V7" s="76">
        <f t="shared" si="0"/>
        <v>-972000</v>
      </c>
      <c r="W7" s="163">
        <f>収入!$L$10*R7*S7+T7</f>
        <v>-972000</v>
      </c>
      <c r="X7" s="76">
        <f t="shared" si="1"/>
        <v>-972000</v>
      </c>
    </row>
    <row r="8" spans="1:24" ht="13.5" customHeight="1">
      <c r="A8" s="77"/>
      <c r="B8" s="79"/>
      <c r="C8" s="94"/>
      <c r="D8" s="94"/>
      <c r="E8" s="94"/>
      <c r="F8" s="121"/>
      <c r="G8" s="77"/>
      <c r="H8" s="77"/>
      <c r="I8" s="63"/>
      <c r="J8" s="66"/>
      <c r="K8" s="66"/>
      <c r="L8" s="66"/>
      <c r="M8" s="73"/>
      <c r="N8" s="77"/>
      <c r="P8" s="134">
        <v>1624000</v>
      </c>
      <c r="Q8" s="141">
        <v>1627999</v>
      </c>
      <c r="R8" s="150">
        <v>1</v>
      </c>
      <c r="S8" s="152">
        <v>1</v>
      </c>
      <c r="T8" s="158">
        <v>-974000</v>
      </c>
      <c r="U8" s="163">
        <f>収入!$E$10*R8*S8+T8</f>
        <v>-974000</v>
      </c>
      <c r="V8" s="76">
        <f t="shared" si="0"/>
        <v>-974000</v>
      </c>
      <c r="W8" s="163">
        <f>収入!$L$10*R8*S8+T8</f>
        <v>-974000</v>
      </c>
      <c r="X8" s="76">
        <f t="shared" si="1"/>
        <v>-974000</v>
      </c>
    </row>
    <row r="9" spans="1:24" ht="13.5" customHeight="1">
      <c r="A9" s="77"/>
      <c r="B9" s="80"/>
      <c r="C9" s="95"/>
      <c r="D9" s="95"/>
      <c r="E9" s="95"/>
      <c r="F9" s="122"/>
      <c r="G9" s="77"/>
      <c r="H9" s="77"/>
      <c r="I9" s="64"/>
      <c r="J9" s="67"/>
      <c r="K9" s="67"/>
      <c r="L9" s="67"/>
      <c r="M9" s="74"/>
      <c r="N9" s="77"/>
      <c r="P9" s="134">
        <v>1628000</v>
      </c>
      <c r="Q9" s="141">
        <v>1799999</v>
      </c>
      <c r="R9" s="150">
        <v>0.25</v>
      </c>
      <c r="S9" s="152">
        <v>2.4</v>
      </c>
      <c r="T9" s="158">
        <v>0</v>
      </c>
      <c r="U9" s="163">
        <f>ROUNDDOWN(収入!$E$10*R9,-3)*S9+T9</f>
        <v>0</v>
      </c>
      <c r="V9" s="76">
        <f t="shared" si="0"/>
        <v>0</v>
      </c>
      <c r="W9" s="163">
        <f>ROUNDDOWN(収入!$L$10*R9,-3)*S9+T9</f>
        <v>0</v>
      </c>
      <c r="X9" s="76">
        <f t="shared" si="1"/>
        <v>0</v>
      </c>
    </row>
    <row r="10" spans="1:24" ht="13.5" customHeight="1">
      <c r="A10" s="77"/>
      <c r="B10" s="81" t="s">
        <v>28</v>
      </c>
      <c r="C10" s="96"/>
      <c r="D10" s="106"/>
      <c r="E10" s="114">
        <f>VLOOKUP(収入!E10,P3:X13,7,TRUE)</f>
        <v>0</v>
      </c>
      <c r="F10" s="123"/>
      <c r="G10" s="128"/>
      <c r="H10" s="129"/>
      <c r="I10" s="81" t="s">
        <v>20</v>
      </c>
      <c r="J10" s="96"/>
      <c r="K10" s="106"/>
      <c r="L10" s="114">
        <f>VLOOKUP(収入!L10,P3:X13,9,TRUE)</f>
        <v>0</v>
      </c>
      <c r="M10" s="123"/>
      <c r="N10" s="130"/>
      <c r="P10" s="134">
        <v>1800000</v>
      </c>
      <c r="Q10" s="141">
        <v>3599999</v>
      </c>
      <c r="R10" s="150">
        <v>0.25</v>
      </c>
      <c r="S10" s="152">
        <v>2.8</v>
      </c>
      <c r="T10" s="158">
        <v>-180000</v>
      </c>
      <c r="U10" s="163">
        <f>ROUNDDOWN(収入!$E$10*R10,-3)*S10+T10</f>
        <v>-180000</v>
      </c>
      <c r="V10" s="76">
        <f t="shared" si="0"/>
        <v>-180000</v>
      </c>
      <c r="W10" s="163">
        <f>ROUNDDOWN(収入!$L$10*R10,-3)*S10+T10</f>
        <v>-180000</v>
      </c>
      <c r="X10" s="76">
        <f t="shared" si="1"/>
        <v>-180000</v>
      </c>
    </row>
    <row r="11" spans="1:24" ht="13.5" customHeight="1">
      <c r="A11" s="77"/>
      <c r="B11" s="82"/>
      <c r="C11" s="97"/>
      <c r="D11" s="107"/>
      <c r="E11" s="115"/>
      <c r="F11" s="124"/>
      <c r="G11" s="128"/>
      <c r="H11" s="129"/>
      <c r="I11" s="82"/>
      <c r="J11" s="97"/>
      <c r="K11" s="107"/>
      <c r="L11" s="115"/>
      <c r="M11" s="124"/>
      <c r="N11" s="130"/>
      <c r="P11" s="134">
        <v>3600000</v>
      </c>
      <c r="Q11" s="141">
        <v>6599999</v>
      </c>
      <c r="R11" s="150">
        <v>0.25</v>
      </c>
      <c r="S11" s="152">
        <v>3.2</v>
      </c>
      <c r="T11" s="158">
        <v>-540000</v>
      </c>
      <c r="U11" s="163">
        <f>ROUNDDOWN(収入!$E$10*R11,-3)*S11+T11</f>
        <v>-540000</v>
      </c>
      <c r="V11" s="76">
        <f t="shared" si="0"/>
        <v>-540000</v>
      </c>
      <c r="W11" s="163">
        <f>ROUNDDOWN(収入!$L$10*R11,-3)*S11+T11</f>
        <v>-540000</v>
      </c>
      <c r="X11" s="76">
        <f t="shared" si="1"/>
        <v>-540000</v>
      </c>
    </row>
    <row r="12" spans="1:24" ht="13.5" customHeight="1">
      <c r="A12" s="77"/>
      <c r="B12" s="82"/>
      <c r="C12" s="97"/>
      <c r="D12" s="107"/>
      <c r="E12" s="115"/>
      <c r="F12" s="124"/>
      <c r="G12" s="128"/>
      <c r="H12" s="129"/>
      <c r="I12" s="82"/>
      <c r="J12" s="97"/>
      <c r="K12" s="107"/>
      <c r="L12" s="115"/>
      <c r="M12" s="124"/>
      <c r="N12" s="130"/>
      <c r="P12" s="134">
        <v>6600000</v>
      </c>
      <c r="Q12" s="141">
        <v>9999999</v>
      </c>
      <c r="R12" s="150">
        <v>1</v>
      </c>
      <c r="S12" s="152">
        <v>0.9</v>
      </c>
      <c r="T12" s="158">
        <v>-1200000</v>
      </c>
      <c r="U12" s="163">
        <f>収入!$E$10*R12*S12+T12</f>
        <v>-1200000</v>
      </c>
      <c r="V12" s="76">
        <f t="shared" si="0"/>
        <v>-1200000</v>
      </c>
      <c r="W12" s="163">
        <f>収入!$L$10*R12*S12+T12</f>
        <v>-1200000</v>
      </c>
      <c r="X12" s="76">
        <f t="shared" si="1"/>
        <v>-1200000</v>
      </c>
    </row>
    <row r="13" spans="1:24" ht="13.5" customHeight="1">
      <c r="A13" s="77"/>
      <c r="B13" s="83"/>
      <c r="C13" s="98"/>
      <c r="D13" s="108"/>
      <c r="E13" s="116"/>
      <c r="F13" s="125"/>
      <c r="G13" s="128"/>
      <c r="H13" s="129"/>
      <c r="I13" s="83"/>
      <c r="J13" s="98"/>
      <c r="K13" s="108"/>
      <c r="L13" s="116"/>
      <c r="M13" s="125"/>
      <c r="N13" s="130"/>
      <c r="P13" s="132">
        <v>10000000</v>
      </c>
      <c r="Q13" s="139"/>
      <c r="R13" s="151">
        <v>1</v>
      </c>
      <c r="S13" s="153">
        <v>1</v>
      </c>
      <c r="T13" s="156">
        <v>-2200000</v>
      </c>
      <c r="U13" s="163">
        <f>収入!$E$10*R13*S13+T13</f>
        <v>-2200000</v>
      </c>
      <c r="V13" s="76">
        <f t="shared" si="0"/>
        <v>-2200000</v>
      </c>
      <c r="W13" s="163">
        <f>収入!$L$10*R13*S13+T13</f>
        <v>-2200000</v>
      </c>
      <c r="X13" s="76">
        <f t="shared" si="1"/>
        <v>-2200000</v>
      </c>
    </row>
    <row r="14" spans="1:24" ht="13.5" customHeight="1">
      <c r="A14" s="77"/>
      <c r="B14" s="84" t="s">
        <v>44</v>
      </c>
      <c r="C14" s="99" t="s">
        <v>4</v>
      </c>
      <c r="D14" s="109"/>
      <c r="E14" s="117">
        <f>INT(収入!E14*VLOOKUP(収入!E14,$P$17:$S$21,3,TRUE)+VLOOKUP(収入!E14,P17:S21,4,TRUE))</f>
        <v>0</v>
      </c>
      <c r="F14" s="126"/>
      <c r="G14" s="129"/>
      <c r="H14" s="129"/>
      <c r="I14" s="84" t="s">
        <v>44</v>
      </c>
      <c r="J14" s="99" t="s">
        <v>4</v>
      </c>
      <c r="K14" s="109"/>
      <c r="L14" s="117">
        <f>INT(収入!L14*VLOOKUP(収入!L14,$P$17:$S$21,3,TRUE)+VLOOKUP(収入!L14,P17:S21,4,TRUE))</f>
        <v>0</v>
      </c>
      <c r="M14" s="126"/>
      <c r="N14" s="77"/>
    </row>
    <row r="15" spans="1:24" ht="13.5" customHeight="1">
      <c r="A15" s="77"/>
      <c r="B15" s="85"/>
      <c r="C15" s="100"/>
      <c r="D15" s="107"/>
      <c r="E15" s="115"/>
      <c r="F15" s="124"/>
      <c r="G15" s="129"/>
      <c r="H15" s="129"/>
      <c r="I15" s="85"/>
      <c r="J15" s="100"/>
      <c r="K15" s="107"/>
      <c r="L15" s="115"/>
      <c r="M15" s="124"/>
      <c r="N15" s="77"/>
      <c r="P15" s="135" t="s">
        <v>7</v>
      </c>
      <c r="Q15" s="142"/>
      <c r="R15" s="142"/>
      <c r="S15" s="155"/>
    </row>
    <row r="16" spans="1:24" ht="13.5" customHeight="1">
      <c r="A16" s="77"/>
      <c r="B16" s="85"/>
      <c r="C16" s="100"/>
      <c r="D16" s="107"/>
      <c r="E16" s="115"/>
      <c r="F16" s="124"/>
      <c r="G16" s="129"/>
      <c r="H16" s="129"/>
      <c r="I16" s="85"/>
      <c r="J16" s="100"/>
      <c r="K16" s="107"/>
      <c r="L16" s="115"/>
      <c r="M16" s="124"/>
      <c r="N16" s="77"/>
      <c r="P16" s="132" t="s">
        <v>0</v>
      </c>
      <c r="Q16" s="139" t="s">
        <v>15</v>
      </c>
      <c r="R16" s="148" t="s">
        <v>16</v>
      </c>
      <c r="S16" s="156"/>
    </row>
    <row r="17" spans="1:19" ht="13.5" customHeight="1">
      <c r="A17" s="77"/>
      <c r="B17" s="85"/>
      <c r="C17" s="101"/>
      <c r="D17" s="108"/>
      <c r="E17" s="116"/>
      <c r="F17" s="125"/>
      <c r="G17" s="129"/>
      <c r="H17" s="129"/>
      <c r="I17" s="85"/>
      <c r="J17" s="101"/>
      <c r="K17" s="108"/>
      <c r="L17" s="116"/>
      <c r="M17" s="125"/>
      <c r="N17" s="77"/>
      <c r="P17" s="133">
        <v>0</v>
      </c>
      <c r="Q17" s="140">
        <v>700000</v>
      </c>
      <c r="R17" s="149">
        <v>0</v>
      </c>
      <c r="S17" s="157">
        <v>0</v>
      </c>
    </row>
    <row r="18" spans="1:19" ht="13.5" customHeight="1">
      <c r="A18" s="77"/>
      <c r="B18" s="85"/>
      <c r="C18" s="99" t="s">
        <v>42</v>
      </c>
      <c r="D18" s="109"/>
      <c r="E18" s="117">
        <f>INT(収入!E18*VLOOKUP(収入!E18,所得!$P$26:$S$30,3,TRUE)+VLOOKUP(収入!E18,所得!P26:S30,4,TRUE))</f>
        <v>0</v>
      </c>
      <c r="F18" s="126"/>
      <c r="G18" s="129"/>
      <c r="H18" s="129"/>
      <c r="I18" s="85"/>
      <c r="J18" s="99" t="s">
        <v>42</v>
      </c>
      <c r="K18" s="109"/>
      <c r="L18" s="117">
        <f>INT(収入!L18*VLOOKUP(収入!L18,所得!$P$26:$S$30,3,TRUE)+VLOOKUP(収入!L18,所得!P26:S30,4,TRUE))</f>
        <v>0</v>
      </c>
      <c r="M18" s="126"/>
      <c r="N18" s="77"/>
      <c r="P18" s="134">
        <v>700001</v>
      </c>
      <c r="Q18" s="141">
        <v>1299999</v>
      </c>
      <c r="R18" s="150">
        <v>1</v>
      </c>
      <c r="S18" s="158">
        <v>-700000</v>
      </c>
    </row>
    <row r="19" spans="1:19" ht="13.5" customHeight="1">
      <c r="A19" s="77"/>
      <c r="B19" s="85"/>
      <c r="C19" s="100"/>
      <c r="D19" s="107"/>
      <c r="E19" s="115"/>
      <c r="F19" s="124"/>
      <c r="G19" s="129"/>
      <c r="H19" s="129"/>
      <c r="I19" s="85"/>
      <c r="J19" s="100"/>
      <c r="K19" s="107"/>
      <c r="L19" s="115"/>
      <c r="M19" s="124"/>
      <c r="N19" s="77"/>
      <c r="P19" s="134">
        <v>1300000</v>
      </c>
      <c r="Q19" s="141">
        <v>4099999</v>
      </c>
      <c r="R19" s="150">
        <v>0.75</v>
      </c>
      <c r="S19" s="158">
        <v>-375000</v>
      </c>
    </row>
    <row r="20" spans="1:19" ht="13.5" customHeight="1">
      <c r="A20" s="77"/>
      <c r="B20" s="85"/>
      <c r="C20" s="100"/>
      <c r="D20" s="107"/>
      <c r="E20" s="115"/>
      <c r="F20" s="124"/>
      <c r="G20" s="129"/>
      <c r="H20" s="129"/>
      <c r="I20" s="85"/>
      <c r="J20" s="100"/>
      <c r="K20" s="107"/>
      <c r="L20" s="115"/>
      <c r="M20" s="124"/>
      <c r="N20" s="77"/>
      <c r="P20" s="134">
        <v>4100000</v>
      </c>
      <c r="Q20" s="141">
        <v>7699999</v>
      </c>
      <c r="R20" s="150">
        <v>0.85</v>
      </c>
      <c r="S20" s="158">
        <v>-785000</v>
      </c>
    </row>
    <row r="21" spans="1:19" ht="13.5" customHeight="1">
      <c r="A21" s="77"/>
      <c r="B21" s="86"/>
      <c r="C21" s="101"/>
      <c r="D21" s="108"/>
      <c r="E21" s="116"/>
      <c r="F21" s="125"/>
      <c r="G21" s="129"/>
      <c r="H21" s="129"/>
      <c r="I21" s="86"/>
      <c r="J21" s="101"/>
      <c r="K21" s="108"/>
      <c r="L21" s="116"/>
      <c r="M21" s="125"/>
      <c r="N21" s="77"/>
      <c r="P21" s="132">
        <v>7700000</v>
      </c>
      <c r="Q21" s="139"/>
      <c r="R21" s="151">
        <v>0.95</v>
      </c>
      <c r="S21" s="156">
        <v>-1555000</v>
      </c>
    </row>
    <row r="22" spans="1:19" ht="13.5" customHeight="1">
      <c r="A22" s="77"/>
      <c r="B22" s="87" t="s">
        <v>52</v>
      </c>
      <c r="C22" s="102"/>
      <c r="D22" s="110"/>
      <c r="E22" s="42"/>
      <c r="F22" s="55"/>
      <c r="G22" s="129"/>
      <c r="H22" s="129"/>
      <c r="I22" s="87" t="s">
        <v>52</v>
      </c>
      <c r="J22" s="102"/>
      <c r="K22" s="110"/>
      <c r="L22" s="42"/>
      <c r="M22" s="55"/>
      <c r="N22" s="77"/>
    </row>
    <row r="23" spans="1:19" ht="13.5" customHeight="1">
      <c r="A23" s="77"/>
      <c r="B23" s="88"/>
      <c r="C23" s="103"/>
      <c r="D23" s="111"/>
      <c r="E23" s="40"/>
      <c r="F23" s="53"/>
      <c r="G23" s="129"/>
      <c r="H23" s="129"/>
      <c r="I23" s="88"/>
      <c r="J23" s="103"/>
      <c r="K23" s="111"/>
      <c r="L23" s="40"/>
      <c r="M23" s="53"/>
      <c r="N23" s="77"/>
      <c r="P23" s="136" t="s">
        <v>29</v>
      </c>
      <c r="Q23" s="143"/>
      <c r="R23" s="143"/>
      <c r="S23" s="159"/>
    </row>
    <row r="24" spans="1:19" ht="13.5" customHeight="1">
      <c r="A24" s="77"/>
      <c r="B24" s="88"/>
      <c r="C24" s="103"/>
      <c r="D24" s="111"/>
      <c r="E24" s="40"/>
      <c r="F24" s="53"/>
      <c r="G24" s="129"/>
      <c r="H24" s="129"/>
      <c r="I24" s="88"/>
      <c r="J24" s="103"/>
      <c r="K24" s="111"/>
      <c r="L24" s="40"/>
      <c r="M24" s="53"/>
      <c r="N24" s="77"/>
      <c r="P24" s="137"/>
      <c r="Q24" s="144"/>
      <c r="R24" s="144"/>
      <c r="S24" s="160"/>
    </row>
    <row r="25" spans="1:19" ht="13.5" customHeight="1">
      <c r="A25" s="77"/>
      <c r="B25" s="89"/>
      <c r="C25" s="104"/>
      <c r="D25" s="112"/>
      <c r="E25" s="43"/>
      <c r="F25" s="56"/>
      <c r="G25" s="129"/>
      <c r="H25" s="129"/>
      <c r="I25" s="89"/>
      <c r="J25" s="104"/>
      <c r="K25" s="112"/>
      <c r="L25" s="43"/>
      <c r="M25" s="56"/>
      <c r="N25" s="77"/>
      <c r="P25" s="133" t="s">
        <v>0</v>
      </c>
      <c r="Q25" s="145" t="s">
        <v>15</v>
      </c>
      <c r="R25" s="145" t="s">
        <v>16</v>
      </c>
      <c r="S25" s="157"/>
    </row>
    <row r="26" spans="1:19" ht="13.5" customHeight="1">
      <c r="A26" s="77"/>
      <c r="B26" s="90"/>
      <c r="C26" s="90"/>
      <c r="D26" s="90"/>
      <c r="E26" s="90"/>
      <c r="F26" s="90"/>
      <c r="G26" s="129"/>
      <c r="H26" s="129"/>
      <c r="I26" s="90"/>
      <c r="J26" s="90"/>
      <c r="K26" s="90"/>
      <c r="L26" s="90"/>
      <c r="M26" s="90"/>
      <c r="N26" s="77"/>
      <c r="P26" s="134">
        <v>0</v>
      </c>
      <c r="Q26" s="146">
        <v>1200000</v>
      </c>
      <c r="R26" s="152">
        <v>0</v>
      </c>
      <c r="S26" s="158">
        <v>0</v>
      </c>
    </row>
    <row r="27" spans="1:19" ht="13.5" customHeight="1">
      <c r="A27" s="77"/>
      <c r="B27" s="91"/>
      <c r="C27" s="91"/>
      <c r="D27" s="91"/>
      <c r="E27" s="91"/>
      <c r="F27" s="91"/>
      <c r="G27" s="129"/>
      <c r="H27" s="91"/>
      <c r="I27" s="91"/>
      <c r="J27" s="91"/>
      <c r="K27" s="91"/>
      <c r="L27" s="91"/>
      <c r="M27" s="91"/>
      <c r="N27" s="77"/>
      <c r="P27" s="134">
        <v>1200001</v>
      </c>
      <c r="Q27" s="146">
        <v>3299999</v>
      </c>
      <c r="R27" s="152">
        <v>1</v>
      </c>
      <c r="S27" s="158">
        <v>-1200000</v>
      </c>
    </row>
    <row r="28" spans="1:19" ht="13.5" customHeight="1">
      <c r="A28" s="77"/>
      <c r="B28" s="81" t="s">
        <v>25</v>
      </c>
      <c r="C28" s="96"/>
      <c r="D28" s="106"/>
      <c r="E28" s="114">
        <f>SUM(E10:F25)</f>
        <v>0</v>
      </c>
      <c r="F28" s="123"/>
      <c r="G28" s="129"/>
      <c r="H28" s="129"/>
      <c r="I28" s="81" t="s">
        <v>25</v>
      </c>
      <c r="J28" s="96"/>
      <c r="K28" s="106"/>
      <c r="L28" s="114">
        <f>SUM(L10:M25)</f>
        <v>0</v>
      </c>
      <c r="M28" s="123"/>
      <c r="N28" s="77"/>
      <c r="P28" s="134">
        <v>3300000</v>
      </c>
      <c r="Q28" s="146">
        <v>4099999</v>
      </c>
      <c r="R28" s="152">
        <v>0.75</v>
      </c>
      <c r="S28" s="158">
        <v>-375000</v>
      </c>
    </row>
    <row r="29" spans="1:19" ht="13.5" customHeight="1">
      <c r="A29" s="77"/>
      <c r="B29" s="82"/>
      <c r="C29" s="97"/>
      <c r="D29" s="107"/>
      <c r="E29" s="115"/>
      <c r="F29" s="124"/>
      <c r="G29" s="129"/>
      <c r="H29" s="129"/>
      <c r="I29" s="82"/>
      <c r="J29" s="97"/>
      <c r="K29" s="107"/>
      <c r="L29" s="115"/>
      <c r="M29" s="124"/>
      <c r="N29" s="77"/>
      <c r="P29" s="134">
        <v>4100000</v>
      </c>
      <c r="Q29" s="146">
        <v>7699999</v>
      </c>
      <c r="R29" s="152">
        <v>0.85</v>
      </c>
      <c r="S29" s="158">
        <v>-785000</v>
      </c>
    </row>
    <row r="30" spans="1:19" ht="13.5" customHeight="1">
      <c r="A30" s="77"/>
      <c r="B30" s="82"/>
      <c r="C30" s="97"/>
      <c r="D30" s="107"/>
      <c r="E30" s="115"/>
      <c r="F30" s="124"/>
      <c r="G30" s="129"/>
      <c r="H30" s="129"/>
      <c r="I30" s="82"/>
      <c r="J30" s="97"/>
      <c r="K30" s="107"/>
      <c r="L30" s="115"/>
      <c r="M30" s="124"/>
      <c r="N30" s="77"/>
      <c r="P30" s="132">
        <v>7700000</v>
      </c>
      <c r="Q30" s="147"/>
      <c r="R30" s="153">
        <v>0.95</v>
      </c>
      <c r="S30" s="156">
        <v>-1555000</v>
      </c>
    </row>
    <row r="31" spans="1:19" ht="13.5" customHeight="1">
      <c r="A31" s="77"/>
      <c r="B31" s="92"/>
      <c r="C31" s="105"/>
      <c r="D31" s="113"/>
      <c r="E31" s="118"/>
      <c r="F31" s="127"/>
      <c r="G31" s="129"/>
      <c r="H31" s="129"/>
      <c r="I31" s="92"/>
      <c r="J31" s="105"/>
      <c r="K31" s="113"/>
      <c r="L31" s="118"/>
      <c r="M31" s="127"/>
      <c r="N31" s="77"/>
    </row>
    <row r="32" spans="1:19" ht="13.5" customHeigh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ht="13.5" customHeight="1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</row>
    <row r="34" spans="1:14" ht="13.5" customHeight="1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</row>
    <row r="35" spans="1:14" ht="13.5" customHeight="1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</row>
    <row r="36" spans="1:14" ht="13.5" customHeight="1">
      <c r="A36" s="1" t="s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sheetProtection password="AFF2" sheet="1" objects="1" scenarios="1" selectLockedCells="1"/>
  <mergeCells count="30">
    <mergeCell ref="U2:V2"/>
    <mergeCell ref="W2:X2"/>
    <mergeCell ref="P15:S15"/>
    <mergeCell ref="A1:N2"/>
    <mergeCell ref="B7:F9"/>
    <mergeCell ref="I7:M9"/>
    <mergeCell ref="B10:D13"/>
    <mergeCell ref="E10:F13"/>
    <mergeCell ref="I10:K13"/>
    <mergeCell ref="L10:M13"/>
    <mergeCell ref="C14:D17"/>
    <mergeCell ref="E14:F17"/>
    <mergeCell ref="J14:K17"/>
    <mergeCell ref="L14:M17"/>
    <mergeCell ref="C18:D21"/>
    <mergeCell ref="E18:F21"/>
    <mergeCell ref="J18:K21"/>
    <mergeCell ref="L18:M21"/>
    <mergeCell ref="B22:D25"/>
    <mergeCell ref="E22:F25"/>
    <mergeCell ref="I22:K25"/>
    <mergeCell ref="L22:M25"/>
    <mergeCell ref="P23:S24"/>
    <mergeCell ref="B28:D31"/>
    <mergeCell ref="E28:F31"/>
    <mergeCell ref="I28:K31"/>
    <mergeCell ref="L28:M31"/>
    <mergeCell ref="A36:N37"/>
    <mergeCell ref="B14:B21"/>
    <mergeCell ref="I14:I21"/>
  </mergeCells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landscape" usePrinterDefaults="1" r:id="rId1"/>
  <drawing r:id="rId2"/>
</worksheet>
</file>

<file path=xl/worksheets/sheet5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W37"/>
  <sheetViews>
    <sheetView showGridLines="0" zoomScale="85" zoomScaleNormal="85" workbookViewId="0">
      <selection sqref="A1:N2"/>
    </sheetView>
  </sheetViews>
  <sheetFormatPr defaultRowHeight="19.5" zeroHeight="1"/>
  <cols>
    <col min="1" max="13" width="9" customWidth="1"/>
    <col min="14" max="14" width="9.25" customWidth="1"/>
    <col min="15" max="15" width="9" hidden="1" customWidth="1"/>
    <col min="16" max="16" width="9" style="76" hidden="1" customWidth="1"/>
    <col min="17" max="23" width="17.375" hidden="1" customWidth="1"/>
    <col min="24" max="16384" width="9" hidden="1" customWidth="1"/>
  </cols>
  <sheetData>
    <row r="1" spans="1:23" ht="13.5" customHeight="1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Q2" s="225" t="s">
        <v>43</v>
      </c>
      <c r="R2" s="231"/>
      <c r="S2" s="231"/>
      <c r="T2" s="238" t="s">
        <v>51</v>
      </c>
      <c r="U2" s="244"/>
      <c r="V2" s="244"/>
      <c r="W2" s="245"/>
    </row>
    <row r="3" spans="1:23" ht="13.5" customHeight="1">
      <c r="Q3" s="226"/>
      <c r="R3" s="232"/>
      <c r="S3" s="232"/>
      <c r="T3" s="239">
        <v>0</v>
      </c>
      <c r="U3" s="239">
        <v>9000001</v>
      </c>
      <c r="V3" s="239">
        <v>9500001</v>
      </c>
      <c r="W3" s="246">
        <v>10000001</v>
      </c>
    </row>
    <row r="4" spans="1:23" ht="13.5" customHeight="1">
      <c r="B4" s="166" t="s">
        <v>48</v>
      </c>
      <c r="C4" s="179"/>
      <c r="D4" s="179"/>
      <c r="E4" s="189"/>
      <c r="G4" s="200" t="s">
        <v>36</v>
      </c>
      <c r="H4" s="204">
        <f>所得!E28</f>
        <v>0</v>
      </c>
      <c r="I4" s="207"/>
      <c r="J4" s="213"/>
      <c r="K4" s="218" t="s">
        <v>60</v>
      </c>
      <c r="L4" s="204">
        <f>所得!L28</f>
        <v>0</v>
      </c>
      <c r="M4" s="207"/>
      <c r="Q4" s="226"/>
      <c r="R4" s="232"/>
      <c r="S4" s="232"/>
      <c r="T4" s="239">
        <v>9000000</v>
      </c>
      <c r="U4" s="239">
        <v>9500000</v>
      </c>
      <c r="V4" s="239">
        <v>10000000</v>
      </c>
      <c r="W4" s="247"/>
    </row>
    <row r="5" spans="1:23" ht="13.5" customHeight="1">
      <c r="B5" s="167"/>
      <c r="C5" s="180"/>
      <c r="D5" s="180"/>
      <c r="E5" s="190"/>
      <c r="G5" s="201"/>
      <c r="H5" s="205"/>
      <c r="I5" s="208"/>
      <c r="J5" s="214"/>
      <c r="K5" s="219"/>
      <c r="L5" s="205"/>
      <c r="M5" s="208"/>
      <c r="Q5" s="227" t="s">
        <v>50</v>
      </c>
      <c r="R5" s="233">
        <v>0</v>
      </c>
      <c r="S5" s="235">
        <v>380000</v>
      </c>
      <c r="T5" s="240" t="s">
        <v>56</v>
      </c>
      <c r="U5" s="240" t="s">
        <v>47</v>
      </c>
      <c r="V5" s="240" t="s">
        <v>33</v>
      </c>
      <c r="W5" s="248" t="s">
        <v>6</v>
      </c>
    </row>
    <row r="6" spans="1:23" ht="13.5" customHeight="1">
      <c r="B6" s="167"/>
      <c r="C6" s="180"/>
      <c r="D6" s="180"/>
      <c r="E6" s="190"/>
      <c r="F6" s="193"/>
      <c r="G6" s="201"/>
      <c r="H6" s="205"/>
      <c r="I6" s="208"/>
      <c r="K6" s="219"/>
      <c r="L6" s="205"/>
      <c r="M6" s="208"/>
      <c r="Q6" s="227"/>
      <c r="R6" s="234">
        <v>380001</v>
      </c>
      <c r="S6" s="235">
        <v>900000</v>
      </c>
      <c r="T6" s="241" t="s">
        <v>11</v>
      </c>
      <c r="U6" s="241" t="s">
        <v>27</v>
      </c>
      <c r="V6" s="241" t="s">
        <v>21</v>
      </c>
      <c r="W6" s="248" t="s">
        <v>59</v>
      </c>
    </row>
    <row r="7" spans="1:23" ht="13.5" customHeight="1">
      <c r="B7" s="168"/>
      <c r="C7" s="181"/>
      <c r="D7" s="181"/>
      <c r="E7" s="191"/>
      <c r="G7" s="202"/>
      <c r="H7" s="206"/>
      <c r="I7" s="209"/>
      <c r="K7" s="220"/>
      <c r="L7" s="206"/>
      <c r="M7" s="209"/>
      <c r="Q7" s="227"/>
      <c r="R7" s="235">
        <v>900001</v>
      </c>
      <c r="S7" s="235">
        <v>950000</v>
      </c>
      <c r="T7" s="241" t="s">
        <v>17</v>
      </c>
      <c r="U7" s="241" t="s">
        <v>34</v>
      </c>
      <c r="V7" s="241" t="s">
        <v>21</v>
      </c>
      <c r="W7" s="248" t="s">
        <v>59</v>
      </c>
    </row>
    <row r="8" spans="1:23" ht="13.5" customHeight="1">
      <c r="Q8" s="227"/>
      <c r="R8" s="234">
        <v>950001</v>
      </c>
      <c r="S8" s="235">
        <v>1000000</v>
      </c>
      <c r="T8" s="241" t="s">
        <v>23</v>
      </c>
      <c r="U8" s="241" t="s">
        <v>12</v>
      </c>
      <c r="V8" s="241" t="s">
        <v>1</v>
      </c>
      <c r="W8" s="248" t="s">
        <v>59</v>
      </c>
    </row>
    <row r="9" spans="1:23" ht="13.5" customHeight="1">
      <c r="B9" s="169" t="s">
        <v>3</v>
      </c>
      <c r="C9" s="182"/>
      <c r="D9" s="182"/>
      <c r="E9" s="182"/>
      <c r="F9" s="194"/>
      <c r="I9" s="210" t="s">
        <v>49</v>
      </c>
      <c r="J9" s="215"/>
      <c r="K9" s="215"/>
      <c r="L9" s="215"/>
      <c r="M9" s="221"/>
      <c r="Q9" s="227"/>
      <c r="R9" s="234">
        <v>1000001</v>
      </c>
      <c r="S9" s="235">
        <v>1050000</v>
      </c>
      <c r="T9" s="241" t="s">
        <v>34</v>
      </c>
      <c r="U9" s="241" t="s">
        <v>13</v>
      </c>
      <c r="V9" s="241" t="s">
        <v>24</v>
      </c>
      <c r="W9" s="248" t="s">
        <v>59</v>
      </c>
    </row>
    <row r="10" spans="1:23" ht="13.5" customHeight="1">
      <c r="B10" s="170"/>
      <c r="C10" s="183"/>
      <c r="D10" s="183"/>
      <c r="E10" s="183"/>
      <c r="F10" s="195"/>
      <c r="G10" s="203"/>
      <c r="H10" s="178"/>
      <c r="I10" s="211"/>
      <c r="J10" s="216"/>
      <c r="K10" s="216"/>
      <c r="L10" s="216"/>
      <c r="M10" s="222"/>
      <c r="Q10" s="227"/>
      <c r="R10" s="234">
        <v>1050001</v>
      </c>
      <c r="S10" s="235">
        <v>1100000</v>
      </c>
      <c r="T10" s="241" t="s">
        <v>40</v>
      </c>
      <c r="U10" s="241" t="s">
        <v>21</v>
      </c>
      <c r="V10" s="241" t="s">
        <v>35</v>
      </c>
      <c r="W10" s="248" t="s">
        <v>59</v>
      </c>
    </row>
    <row r="11" spans="1:23" ht="13.5" customHeight="1">
      <c r="B11" s="171"/>
      <c r="C11" s="184"/>
      <c r="D11" s="184"/>
      <c r="E11" s="184"/>
      <c r="F11" s="196"/>
      <c r="I11" s="212"/>
      <c r="J11" s="217"/>
      <c r="K11" s="217"/>
      <c r="L11" s="217"/>
      <c r="M11" s="223"/>
      <c r="N11" s="213"/>
      <c r="O11" s="213"/>
      <c r="Q11" s="227"/>
      <c r="R11" s="234">
        <v>1100001</v>
      </c>
      <c r="S11" s="235">
        <v>1150000</v>
      </c>
      <c r="T11" s="241" t="s">
        <v>21</v>
      </c>
      <c r="U11" s="241" t="s">
        <v>30</v>
      </c>
      <c r="V11" s="241" t="s">
        <v>37</v>
      </c>
      <c r="W11" s="248" t="s">
        <v>59</v>
      </c>
    </row>
    <row r="12" spans="1:23" ht="13.5" customHeight="1">
      <c r="B12" s="172" t="str">
        <f>INDEX(Q2:W14,MATCH(所得!L28,R5:R14)+3,MATCH(所得!E28,T3:W3)+3)</f>
        <v>配偶者控除
330,000円
（配偶者が70歳以上の
場合380,000円）</v>
      </c>
      <c r="C12" s="185"/>
      <c r="D12" s="185"/>
      <c r="E12" s="185"/>
      <c r="F12" s="197"/>
      <c r="G12" s="203"/>
      <c r="H12" s="178"/>
      <c r="I12" s="172" t="str">
        <f>INDEX(Q18:W31,MATCH(所得!L28,R21:R31)+3,MATCH(所得!E28,T19:W19)+3)</f>
        <v>配偶者控除
380,000円
（配偶者が70歳以上の
場合480,000円）</v>
      </c>
      <c r="J12" s="185"/>
      <c r="K12" s="185"/>
      <c r="L12" s="185"/>
      <c r="M12" s="197"/>
      <c r="Q12" s="227"/>
      <c r="R12" s="234">
        <v>1150001</v>
      </c>
      <c r="S12" s="235">
        <v>1200000</v>
      </c>
      <c r="T12" s="241" t="s">
        <v>35</v>
      </c>
      <c r="U12" s="241" t="s">
        <v>37</v>
      </c>
      <c r="V12" s="241" t="s">
        <v>38</v>
      </c>
      <c r="W12" s="248" t="s">
        <v>59</v>
      </c>
    </row>
    <row r="13" spans="1:23" ht="13.5" customHeight="1">
      <c r="B13" s="173"/>
      <c r="C13" s="186"/>
      <c r="D13" s="186"/>
      <c r="E13" s="186"/>
      <c r="F13" s="198"/>
      <c r="G13" s="203"/>
      <c r="I13" s="173"/>
      <c r="J13" s="186"/>
      <c r="K13" s="186"/>
      <c r="L13" s="186"/>
      <c r="M13" s="198"/>
      <c r="N13" s="213"/>
      <c r="Q13" s="227"/>
      <c r="R13" s="234">
        <v>1200001</v>
      </c>
      <c r="S13" s="235">
        <v>1230000</v>
      </c>
      <c r="T13" s="241" t="s">
        <v>22</v>
      </c>
      <c r="U13" s="241" t="s">
        <v>38</v>
      </c>
      <c r="V13" s="241" t="s">
        <v>10</v>
      </c>
      <c r="W13" s="248" t="s">
        <v>59</v>
      </c>
    </row>
    <row r="14" spans="1:23" ht="13.5" customHeight="1">
      <c r="B14" s="173"/>
      <c r="C14" s="186"/>
      <c r="D14" s="186"/>
      <c r="E14" s="186"/>
      <c r="F14" s="198"/>
      <c r="I14" s="173"/>
      <c r="J14" s="186"/>
      <c r="K14" s="186"/>
      <c r="L14" s="186"/>
      <c r="M14" s="198"/>
      <c r="Q14" s="228"/>
      <c r="R14" s="236">
        <v>1230001</v>
      </c>
      <c r="S14" s="237"/>
      <c r="T14" s="242" t="s">
        <v>59</v>
      </c>
      <c r="U14" s="242" t="s">
        <v>59</v>
      </c>
      <c r="V14" s="242" t="s">
        <v>59</v>
      </c>
      <c r="W14" s="249" t="s">
        <v>59</v>
      </c>
    </row>
    <row r="15" spans="1:23" ht="13.5" customHeight="1">
      <c r="B15" s="173"/>
      <c r="C15" s="186"/>
      <c r="D15" s="186"/>
      <c r="E15" s="186"/>
      <c r="F15" s="198"/>
      <c r="I15" s="173"/>
      <c r="J15" s="186"/>
      <c r="K15" s="186"/>
      <c r="L15" s="186"/>
      <c r="M15" s="198"/>
      <c r="Q15" s="229"/>
      <c r="T15" s="243"/>
      <c r="U15" s="243"/>
      <c r="V15" s="243"/>
      <c r="W15" s="250"/>
    </row>
    <row r="16" spans="1:23" ht="13.5" customHeight="1">
      <c r="B16" s="173"/>
      <c r="C16" s="186"/>
      <c r="D16" s="186"/>
      <c r="E16" s="186"/>
      <c r="F16" s="198"/>
      <c r="I16" s="173"/>
      <c r="J16" s="186"/>
      <c r="K16" s="186"/>
      <c r="L16" s="186"/>
      <c r="M16" s="198"/>
      <c r="Q16" s="229"/>
    </row>
    <row r="17" spans="2:23" ht="13.5" customHeight="1">
      <c r="B17" s="173"/>
      <c r="C17" s="186"/>
      <c r="D17" s="186"/>
      <c r="E17" s="186"/>
      <c r="F17" s="198"/>
      <c r="G17" s="178"/>
      <c r="H17" s="178"/>
      <c r="I17" s="173"/>
      <c r="J17" s="186"/>
      <c r="K17" s="186"/>
      <c r="L17" s="186"/>
      <c r="M17" s="198"/>
      <c r="Q17" s="230"/>
      <c r="R17" s="230"/>
      <c r="S17" s="230"/>
      <c r="U17" s="230"/>
      <c r="V17" s="230"/>
      <c r="W17" s="230"/>
    </row>
    <row r="18" spans="2:23" ht="13.5" customHeight="1">
      <c r="B18" s="173"/>
      <c r="C18" s="186"/>
      <c r="D18" s="186"/>
      <c r="E18" s="186"/>
      <c r="F18" s="198"/>
      <c r="G18" s="178"/>
      <c r="H18" s="178"/>
      <c r="I18" s="173"/>
      <c r="J18" s="186"/>
      <c r="K18" s="186"/>
      <c r="L18" s="186"/>
      <c r="M18" s="198"/>
      <c r="Q18" s="225" t="s">
        <v>26</v>
      </c>
      <c r="R18" s="231"/>
      <c r="S18" s="231"/>
      <c r="T18" s="238" t="s">
        <v>51</v>
      </c>
      <c r="U18" s="244"/>
      <c r="V18" s="244"/>
      <c r="W18" s="245"/>
    </row>
    <row r="19" spans="2:23" ht="13.5" customHeight="1">
      <c r="B19" s="173"/>
      <c r="C19" s="186"/>
      <c r="D19" s="186"/>
      <c r="E19" s="186"/>
      <c r="F19" s="198"/>
      <c r="G19" s="178"/>
      <c r="H19" s="178"/>
      <c r="I19" s="173"/>
      <c r="J19" s="186"/>
      <c r="K19" s="186"/>
      <c r="L19" s="186"/>
      <c r="M19" s="198"/>
      <c r="Q19" s="226"/>
      <c r="R19" s="232"/>
      <c r="S19" s="232"/>
      <c r="T19" s="239">
        <v>0</v>
      </c>
      <c r="U19" s="239">
        <v>9000001</v>
      </c>
      <c r="V19" s="239">
        <v>9500001</v>
      </c>
      <c r="W19" s="246">
        <v>10000001</v>
      </c>
    </row>
    <row r="20" spans="2:23" ht="13.5" customHeight="1">
      <c r="B20" s="173"/>
      <c r="C20" s="186"/>
      <c r="D20" s="186"/>
      <c r="E20" s="186"/>
      <c r="F20" s="198"/>
      <c r="G20" s="178"/>
      <c r="H20" s="178"/>
      <c r="I20" s="173"/>
      <c r="J20" s="186"/>
      <c r="K20" s="186"/>
      <c r="L20" s="186"/>
      <c r="M20" s="198"/>
      <c r="Q20" s="226"/>
      <c r="R20" s="232"/>
      <c r="S20" s="232"/>
      <c r="T20" s="239">
        <v>9000000</v>
      </c>
      <c r="U20" s="239">
        <v>9500000</v>
      </c>
      <c r="V20" s="239">
        <v>10000000</v>
      </c>
      <c r="W20" s="247"/>
    </row>
    <row r="21" spans="2:23" ht="13.5" customHeight="1">
      <c r="B21" s="173"/>
      <c r="C21" s="186"/>
      <c r="D21" s="186"/>
      <c r="E21" s="186"/>
      <c r="F21" s="198"/>
      <c r="I21" s="173"/>
      <c r="J21" s="186"/>
      <c r="K21" s="186"/>
      <c r="L21" s="186"/>
      <c r="M21" s="198"/>
      <c r="Q21" s="227" t="s">
        <v>50</v>
      </c>
      <c r="R21" s="233">
        <v>0</v>
      </c>
      <c r="S21" s="235">
        <v>380000</v>
      </c>
      <c r="T21" s="240" t="s">
        <v>57</v>
      </c>
      <c r="U21" s="240" t="s">
        <v>31</v>
      </c>
      <c r="V21" s="240" t="s">
        <v>2</v>
      </c>
      <c r="W21" s="248" t="s">
        <v>6</v>
      </c>
    </row>
    <row r="22" spans="2:23" ht="13.5" customHeight="1">
      <c r="B22" s="174"/>
      <c r="C22" s="187"/>
      <c r="D22" s="187"/>
      <c r="E22" s="187"/>
      <c r="F22" s="199"/>
      <c r="G22" s="178"/>
      <c r="H22" s="178"/>
      <c r="I22" s="174"/>
      <c r="J22" s="187"/>
      <c r="K22" s="187"/>
      <c r="L22" s="187"/>
      <c r="M22" s="199"/>
      <c r="Q22" s="227"/>
      <c r="R22" s="234">
        <v>380001</v>
      </c>
      <c r="S22" s="235">
        <v>850000</v>
      </c>
      <c r="T22" s="241" t="s">
        <v>32</v>
      </c>
      <c r="U22" s="241" t="s">
        <v>23</v>
      </c>
      <c r="V22" s="241" t="s">
        <v>45</v>
      </c>
      <c r="W22" s="248" t="s">
        <v>59</v>
      </c>
    </row>
    <row r="23" spans="2:23" ht="13.5" customHeight="1">
      <c r="B23" s="175"/>
      <c r="C23" s="175"/>
      <c r="D23" s="175"/>
      <c r="E23" s="175"/>
      <c r="F23" s="175"/>
      <c r="G23" s="178"/>
      <c r="H23" s="178"/>
      <c r="I23" s="175"/>
      <c r="J23" s="175"/>
      <c r="K23" s="175"/>
      <c r="L23" s="175"/>
      <c r="M23" s="175"/>
      <c r="Q23" s="227"/>
      <c r="R23" s="234">
        <v>850001</v>
      </c>
      <c r="S23" s="235">
        <v>900000</v>
      </c>
      <c r="T23" s="241" t="s">
        <v>19</v>
      </c>
      <c r="U23" s="241" t="s">
        <v>46</v>
      </c>
      <c r="V23" s="241" t="s">
        <v>41</v>
      </c>
      <c r="W23" s="248" t="s">
        <v>59</v>
      </c>
    </row>
    <row r="24" spans="2:23" ht="13.5" customHeight="1">
      <c r="B24" s="175"/>
      <c r="C24" s="175"/>
      <c r="D24" s="175"/>
      <c r="E24" s="175"/>
      <c r="F24" s="175"/>
      <c r="G24" s="178"/>
      <c r="H24" s="178"/>
      <c r="I24" s="175"/>
      <c r="J24" s="175"/>
      <c r="K24" s="175"/>
      <c r="L24" s="175"/>
      <c r="M24" s="175"/>
      <c r="Q24" s="227"/>
      <c r="R24" s="235">
        <v>900001</v>
      </c>
      <c r="S24" s="235">
        <v>950000</v>
      </c>
      <c r="T24" s="241" t="s">
        <v>17</v>
      </c>
      <c r="U24" s="241" t="s">
        <v>34</v>
      </c>
      <c r="V24" s="241" t="s">
        <v>21</v>
      </c>
      <c r="W24" s="248" t="s">
        <v>59</v>
      </c>
    </row>
    <row r="25" spans="2:23" ht="13.5" customHeight="1">
      <c r="B25" s="176"/>
      <c r="C25" s="176"/>
      <c r="D25" s="176"/>
      <c r="E25" s="192"/>
      <c r="F25" s="192"/>
      <c r="G25" s="178"/>
      <c r="H25" s="178"/>
      <c r="I25" s="176"/>
      <c r="J25" s="176"/>
      <c r="K25" s="176"/>
      <c r="L25" s="192"/>
      <c r="Q25" s="227"/>
      <c r="R25" s="234">
        <v>950001</v>
      </c>
      <c r="S25" s="235">
        <v>1000000</v>
      </c>
      <c r="T25" s="241" t="s">
        <v>23</v>
      </c>
      <c r="U25" s="241" t="s">
        <v>12</v>
      </c>
      <c r="V25" s="241" t="s">
        <v>1</v>
      </c>
      <c r="W25" s="248" t="s">
        <v>59</v>
      </c>
    </row>
    <row r="26" spans="2:23" ht="13.5" customHeight="1">
      <c r="B26" s="177"/>
      <c r="C26" s="177"/>
      <c r="D26" s="177"/>
      <c r="E26" s="177"/>
      <c r="F26" s="177"/>
      <c r="G26" s="178"/>
      <c r="H26" s="178"/>
      <c r="I26" s="177"/>
      <c r="J26" s="177"/>
      <c r="K26" s="177"/>
      <c r="L26" s="177"/>
      <c r="Q26" s="227"/>
      <c r="R26" s="234">
        <v>1000001</v>
      </c>
      <c r="S26" s="235">
        <v>1050000</v>
      </c>
      <c r="T26" s="241" t="s">
        <v>34</v>
      </c>
      <c r="U26" s="241" t="s">
        <v>13</v>
      </c>
      <c r="V26" s="241" t="s">
        <v>24</v>
      </c>
      <c r="W26" s="248" t="s">
        <v>59</v>
      </c>
    </row>
    <row r="27" spans="2:23" ht="13.5" customHeight="1"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Q27" s="227"/>
      <c r="R27" s="234">
        <v>1050001</v>
      </c>
      <c r="S27" s="235">
        <v>1100000</v>
      </c>
      <c r="T27" s="241" t="s">
        <v>40</v>
      </c>
      <c r="U27" s="241" t="s">
        <v>21</v>
      </c>
      <c r="V27" s="241" t="s">
        <v>35</v>
      </c>
      <c r="W27" s="248" t="s">
        <v>59</v>
      </c>
    </row>
    <row r="28" spans="2:23" ht="13.5" customHeight="1">
      <c r="B28" s="177"/>
      <c r="C28" s="177"/>
      <c r="D28" s="177"/>
      <c r="E28" s="192"/>
      <c r="F28" s="192"/>
      <c r="G28" s="178"/>
      <c r="H28" s="178"/>
      <c r="I28" s="177"/>
      <c r="J28" s="177"/>
      <c r="K28" s="177"/>
      <c r="L28" s="192"/>
      <c r="M28" s="192"/>
      <c r="Q28" s="227"/>
      <c r="R28" s="234">
        <v>1100001</v>
      </c>
      <c r="S28" s="235">
        <v>1150000</v>
      </c>
      <c r="T28" s="241" t="s">
        <v>21</v>
      </c>
      <c r="U28" s="241" t="s">
        <v>30</v>
      </c>
      <c r="V28" s="241" t="s">
        <v>37</v>
      </c>
      <c r="W28" s="248" t="s">
        <v>59</v>
      </c>
    </row>
    <row r="29" spans="2:23" ht="13.5" customHeight="1">
      <c r="B29" s="177"/>
      <c r="C29" s="177"/>
      <c r="D29" s="177"/>
      <c r="E29" s="192"/>
      <c r="F29" s="192"/>
      <c r="G29" s="178"/>
      <c r="H29" s="178"/>
      <c r="I29" s="177"/>
      <c r="J29" s="177"/>
      <c r="K29" s="177"/>
      <c r="L29" s="192"/>
      <c r="M29" s="192"/>
      <c r="Q29" s="227"/>
      <c r="R29" s="234">
        <v>1150001</v>
      </c>
      <c r="S29" s="235">
        <v>1200000</v>
      </c>
      <c r="T29" s="241" t="s">
        <v>35</v>
      </c>
      <c r="U29" s="241" t="s">
        <v>37</v>
      </c>
      <c r="V29" s="241" t="s">
        <v>38</v>
      </c>
      <c r="W29" s="248" t="s">
        <v>59</v>
      </c>
    </row>
    <row r="30" spans="2:23" ht="13.5" customHeight="1">
      <c r="B30" s="177"/>
      <c r="C30" s="177"/>
      <c r="D30" s="177"/>
      <c r="E30" s="192"/>
      <c r="F30" s="192"/>
      <c r="G30" s="178"/>
      <c r="H30" s="178"/>
      <c r="I30" s="177"/>
      <c r="J30" s="177"/>
      <c r="K30" s="177"/>
      <c r="L30" s="192"/>
      <c r="M30" s="192"/>
      <c r="Q30" s="227"/>
      <c r="R30" s="234">
        <v>1200001</v>
      </c>
      <c r="S30" s="235">
        <v>1230000</v>
      </c>
      <c r="T30" s="241" t="s">
        <v>22</v>
      </c>
      <c r="U30" s="241" t="s">
        <v>38</v>
      </c>
      <c r="V30" s="241" t="s">
        <v>10</v>
      </c>
      <c r="W30" s="248" t="s">
        <v>59</v>
      </c>
    </row>
    <row r="31" spans="2:23" ht="13.5" customHeight="1">
      <c r="B31" s="177"/>
      <c r="C31" s="177"/>
      <c r="D31" s="177"/>
      <c r="E31" s="192"/>
      <c r="F31" s="192"/>
      <c r="G31" s="178"/>
      <c r="H31" s="178"/>
      <c r="I31" s="177"/>
      <c r="J31" s="177"/>
      <c r="K31" s="177"/>
      <c r="L31" s="192"/>
      <c r="M31" s="192"/>
      <c r="Q31" s="228"/>
      <c r="R31" s="236">
        <v>1230001</v>
      </c>
      <c r="S31" s="237"/>
      <c r="T31" s="242" t="s">
        <v>59</v>
      </c>
      <c r="U31" s="242" t="s">
        <v>59</v>
      </c>
      <c r="V31" s="242" t="s">
        <v>59</v>
      </c>
      <c r="W31" s="249" t="s">
        <v>59</v>
      </c>
    </row>
    <row r="32" spans="2:23" ht="13.5" customHeight="1"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P32" s="224"/>
    </row>
    <row r="33" spans="1:16" ht="13.5" customHeight="1"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P33" s="224"/>
    </row>
    <row r="34" spans="1:16" ht="13.5" customHeight="1">
      <c r="A34" s="2"/>
      <c r="B34" s="2"/>
      <c r="C34" s="2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P34" s="224"/>
    </row>
    <row r="35" spans="1:16" ht="13.5" customHeight="1"/>
    <row r="36" spans="1:16" ht="13.5" customHeight="1">
      <c r="A36" s="1" t="s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sheetProtection password="AFF2" sheet="1" objects="1" scenarios="1" selectLockedCells="1"/>
  <mergeCells count="17">
    <mergeCell ref="T2:W2"/>
    <mergeCell ref="T18:W18"/>
    <mergeCell ref="A1:N2"/>
    <mergeCell ref="Q2:S4"/>
    <mergeCell ref="B4:E7"/>
    <mergeCell ref="G4:G7"/>
    <mergeCell ref="H4:I7"/>
    <mergeCell ref="K4:K7"/>
    <mergeCell ref="L4:M7"/>
    <mergeCell ref="B9:F11"/>
    <mergeCell ref="I9:M11"/>
    <mergeCell ref="Q18:S20"/>
    <mergeCell ref="A36:N37"/>
    <mergeCell ref="Q5:Q14"/>
    <mergeCell ref="B12:F22"/>
    <mergeCell ref="I12:M22"/>
    <mergeCell ref="Q21:Q31"/>
  </mergeCells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注意事項</vt:lpstr>
      <vt:lpstr>収入</vt:lpstr>
      <vt:lpstr>所得</vt:lpstr>
      <vt:lpstr>控除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C5QB22074</dc:creator>
  <cp:lastModifiedBy>課税課</cp:lastModifiedBy>
  <cp:lastPrinted>2018-08-30T07:14:31Z</cp:lastPrinted>
  <dcterms:created xsi:type="dcterms:W3CDTF">2018-08-09T06:28:07Z</dcterms:created>
  <dcterms:modified xsi:type="dcterms:W3CDTF">2019-09-13T00:50:22Z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2019-09-13T00:50:22Z</vt:filetime>
  </property>
</Properties>
</file>