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60" windowHeight="8040"/>
  </bookViews>
  <sheets>
    <sheet name="公共施設一覧" sheetId="1" r:id="rId1"/>
    <sheet name="Sheet1" sheetId="3" r:id="rId2"/>
  </sheets>
  <definedNames>
    <definedName name="_xlnm._FilterDatabase" localSheetId="0" hidden="1">公共施設一覧!$B$4:$AK$91</definedName>
    <definedName name="_xlnm.Print_Area" localSheetId="0">公共施設一覧!$A$1:$AL$91</definedName>
    <definedName name="_xlnm.Print_Titles" localSheetId="0">公共施設一覧!$2:$4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<sst xmlns="http://schemas.openxmlformats.org/spreadsheetml/2006/main" xmlns:r="http://schemas.openxmlformats.org/officeDocument/2006/relationships" count="279" uniqueCount="279">
  <si>
    <t>教育委員会</t>
  </si>
  <si>
    <t>総務部</t>
    <rPh sb="0" eb="3">
      <t>ソウムブ</t>
    </rPh>
    <phoneticPr fontId="23"/>
  </si>
  <si>
    <t>政策推進部</t>
    <rPh sb="0" eb="5">
      <t>セイサクスイシンブ</t>
    </rPh>
    <phoneticPr fontId="23"/>
  </si>
  <si>
    <t>環境対策課</t>
    <rPh sb="0" eb="2">
      <t>カンキョウ</t>
    </rPh>
    <rPh sb="2" eb="4">
      <t>タイサク</t>
    </rPh>
    <rPh sb="4" eb="5">
      <t>カ</t>
    </rPh>
    <phoneticPr fontId="24"/>
  </si>
  <si>
    <t>10時間</t>
    <rPh sb="2" eb="4">
      <t>ジカン</t>
    </rPh>
    <phoneticPr fontId="1"/>
  </si>
  <si>
    <t>まちづくり振興部</t>
    <rPh sb="5" eb="8">
      <t>シンコウブ</t>
    </rPh>
    <phoneticPr fontId="23"/>
  </si>
  <si>
    <t>藤代中学校</t>
    <rPh sb="0" eb="2">
      <t>ふじしろ</t>
    </rPh>
    <rPh sb="2" eb="5">
      <t>ちゅうがっこう</t>
    </rPh>
    <phoneticPr fontId="1" type="Hiragana"/>
  </si>
  <si>
    <t>障害者福祉センターあけぼの</t>
    <rPh sb="0" eb="3">
      <t>しょうがいしゃ</t>
    </rPh>
    <rPh sb="3" eb="5">
      <t>ふくし</t>
    </rPh>
    <phoneticPr fontId="1" type="Hiragana"/>
  </si>
  <si>
    <t>施設名</t>
  </si>
  <si>
    <t>部名</t>
  </si>
  <si>
    <t>取手駅
市民ギャラリー</t>
    <rPh sb="0" eb="2">
      <t>とりで</t>
    </rPh>
    <rPh sb="2" eb="3">
      <t>えき</t>
    </rPh>
    <rPh sb="4" eb="6">
      <t>しみん</t>
    </rPh>
    <phoneticPr fontId="1" type="Hiragana"/>
  </si>
  <si>
    <t>安全安心対策課</t>
  </si>
  <si>
    <t>永山小放課後
子どもクラブ</t>
    <rPh sb="0" eb="2">
      <t>ながやま</t>
    </rPh>
    <rPh sb="2" eb="3">
      <t>しょう</t>
    </rPh>
    <rPh sb="3" eb="6">
      <t>ほうかご</t>
    </rPh>
    <rPh sb="7" eb="8">
      <t>こ</t>
    </rPh>
    <phoneticPr fontId="1" type="Hiragana"/>
  </si>
  <si>
    <t>健康増進部</t>
    <rPh sb="0" eb="2">
      <t>ケンコウ</t>
    </rPh>
    <rPh sb="2" eb="4">
      <t>ゾウシン</t>
    </rPh>
    <rPh sb="4" eb="5">
      <t>ブ</t>
    </rPh>
    <phoneticPr fontId="23"/>
  </si>
  <si>
    <t>福祉部</t>
    <rPh sb="0" eb="2">
      <t>フクシ</t>
    </rPh>
    <rPh sb="2" eb="3">
      <t>ブ</t>
    </rPh>
    <phoneticPr fontId="23"/>
  </si>
  <si>
    <t>室内照明器具数</t>
    <rPh sb="0" eb="2">
      <t>シツナイ</t>
    </rPh>
    <rPh sb="2" eb="4">
      <t>ショウメイ</t>
    </rPh>
    <rPh sb="4" eb="6">
      <t>キグ</t>
    </rPh>
    <rPh sb="6" eb="7">
      <t>スウ</t>
    </rPh>
    <phoneticPr fontId="1"/>
  </si>
  <si>
    <t>給食センター</t>
    <rPh sb="0" eb="2">
      <t>きゅうしょく</t>
    </rPh>
    <phoneticPr fontId="1" type="Hiragana"/>
  </si>
  <si>
    <t>建設部</t>
    <rPh sb="0" eb="3">
      <t>ケンセツブ</t>
    </rPh>
    <phoneticPr fontId="23"/>
  </si>
  <si>
    <t>355ｋVA</t>
  </si>
  <si>
    <t>製造年（設置年）2</t>
  </si>
  <si>
    <t>教育委員会</t>
    <rPh sb="0" eb="5">
      <t>キョウイクイインカイ</t>
    </rPh>
    <phoneticPr fontId="23"/>
  </si>
  <si>
    <t>管理課</t>
    <rPh sb="0" eb="3">
      <t>カンリカ</t>
    </rPh>
    <phoneticPr fontId="23"/>
  </si>
  <si>
    <t>無</t>
    <rPh sb="0" eb="1">
      <t>な</t>
    </rPh>
    <phoneticPr fontId="1" type="Hiragana"/>
  </si>
  <si>
    <t>ゆうあいプラザ</t>
  </si>
  <si>
    <t>1993年</t>
    <rPh sb="4" eb="5">
      <t>ネン</t>
    </rPh>
    <phoneticPr fontId="1"/>
  </si>
  <si>
    <t>集計</t>
  </si>
  <si>
    <t>健康づくり推進課</t>
    <rPh sb="0" eb="2">
      <t>ケンコウ</t>
    </rPh>
    <rPh sb="5" eb="7">
      <t>スイシン</t>
    </rPh>
    <rPh sb="7" eb="8">
      <t>カ</t>
    </rPh>
    <phoneticPr fontId="23"/>
  </si>
  <si>
    <t>課名</t>
  </si>
  <si>
    <t>げんきサロン
藤代</t>
    <rPh sb="7" eb="9">
      <t>ふじしろ</t>
    </rPh>
    <phoneticPr fontId="1" type="Hiragana"/>
  </si>
  <si>
    <t>5.0kw</t>
  </si>
  <si>
    <t>11.7Kw</t>
  </si>
  <si>
    <t>障害者福祉センターつつじ園</t>
    <rPh sb="0" eb="3">
      <t>しょうがいしゃ</t>
    </rPh>
    <rPh sb="3" eb="5">
      <t>ふくし</t>
    </rPh>
    <rPh sb="12" eb="13">
      <t>えん</t>
    </rPh>
    <phoneticPr fontId="1" type="Hiragana"/>
  </si>
  <si>
    <t>1993・２００７</t>
  </si>
  <si>
    <t>障害者福祉センターふじしろ</t>
    <rPh sb="0" eb="3">
      <t>しょうがいしゃ</t>
    </rPh>
    <rPh sb="3" eb="5">
      <t>ふくし</t>
    </rPh>
    <phoneticPr fontId="1" type="Hiragana"/>
  </si>
  <si>
    <t>3.6～73.0ｋｗ</t>
  </si>
  <si>
    <t>藤代庁舎</t>
    <rPh sb="0" eb="4">
      <t>ふじし</t>
    </rPh>
    <phoneticPr fontId="1" type="Hiragana"/>
  </si>
  <si>
    <t>水銀灯・HID　</t>
  </si>
  <si>
    <t>体育館９</t>
    <rPh sb="0" eb="3">
      <t>たいいくかん</t>
    </rPh>
    <phoneticPr fontId="1" type="Hiragana"/>
  </si>
  <si>
    <t>自動点滅器制御により時間変動あり</t>
  </si>
  <si>
    <t>無</t>
    <rPh sb="0" eb="1">
      <t>ム</t>
    </rPh>
    <phoneticPr fontId="1"/>
  </si>
  <si>
    <t>藤代総合窓口課</t>
    <rPh sb="0" eb="2">
      <t>フジシロ</t>
    </rPh>
    <rPh sb="2" eb="4">
      <t>ソウゴウ</t>
    </rPh>
    <rPh sb="4" eb="6">
      <t>マドグチ</t>
    </rPh>
    <rPh sb="6" eb="7">
      <t>カ</t>
    </rPh>
    <phoneticPr fontId="23"/>
  </si>
  <si>
    <t>文化芸術課</t>
    <rPh sb="0" eb="2">
      <t>ブンカ</t>
    </rPh>
    <rPh sb="2" eb="4">
      <t>ゲイジュツ</t>
    </rPh>
    <rPh sb="4" eb="5">
      <t>カ</t>
    </rPh>
    <phoneticPr fontId="23"/>
  </si>
  <si>
    <t>使用日数（日/月）</t>
  </si>
  <si>
    <t>別に一覧表を作成</t>
    <rPh sb="0" eb="1">
      <t>ベツ</t>
    </rPh>
    <rPh sb="2" eb="5">
      <t>イチランヒョウ</t>
    </rPh>
    <rPh sb="6" eb="8">
      <t>サクセイ</t>
    </rPh>
    <phoneticPr fontId="1"/>
  </si>
  <si>
    <t>久賀公民館</t>
    <rPh sb="0" eb="2">
      <t>くが</t>
    </rPh>
    <rPh sb="2" eb="5">
      <t>こうみんかん</t>
    </rPh>
    <phoneticPr fontId="1" type="Hiragana"/>
  </si>
  <si>
    <t>障害福祉課</t>
  </si>
  <si>
    <t>永山小学校</t>
    <rPh sb="0" eb="2">
      <t>ながやま</t>
    </rPh>
    <rPh sb="2" eb="5">
      <t>しょうがっこう</t>
    </rPh>
    <phoneticPr fontId="1" type="Hiragana"/>
  </si>
  <si>
    <t>高齢福祉課</t>
    <rPh sb="0" eb="2">
      <t>コウレイ</t>
    </rPh>
    <rPh sb="2" eb="4">
      <t>フクシ</t>
    </rPh>
    <rPh sb="4" eb="5">
      <t>カ</t>
    </rPh>
    <phoneticPr fontId="23"/>
  </si>
  <si>
    <t>使用状況</t>
    <rPh sb="0" eb="2">
      <t>シヨウ</t>
    </rPh>
    <rPh sb="2" eb="4">
      <t>ジョウキョウ</t>
    </rPh>
    <phoneticPr fontId="1"/>
  </si>
  <si>
    <t>山王公民館</t>
    <rPh sb="0" eb="2">
      <t>さんのう</t>
    </rPh>
    <rPh sb="2" eb="5">
      <t>こうみんかん</t>
    </rPh>
    <phoneticPr fontId="1" type="Hiragana"/>
  </si>
  <si>
    <t>産業振興課</t>
  </si>
  <si>
    <t>取手小学校</t>
    <rPh sb="0" eb="2">
      <t>とりで</t>
    </rPh>
    <rPh sb="2" eb="5">
      <t>しょうがっこう</t>
    </rPh>
    <phoneticPr fontId="1" type="Hiragana"/>
  </si>
  <si>
    <t>藤代駅
市民ギャラリー</t>
    <rPh sb="0" eb="2">
      <t>ふじしろ</t>
    </rPh>
    <rPh sb="2" eb="3">
      <t>えき</t>
    </rPh>
    <rPh sb="4" eb="6">
      <t>しみん</t>
    </rPh>
    <phoneticPr fontId="1" type="Hiragana"/>
  </si>
  <si>
    <t>水とみどりの課</t>
    <rPh sb="0" eb="1">
      <t>ミズ</t>
    </rPh>
    <rPh sb="6" eb="7">
      <t>カ</t>
    </rPh>
    <phoneticPr fontId="23"/>
  </si>
  <si>
    <t>6時間</t>
    <rPh sb="1" eb="3">
      <t>ジカン</t>
    </rPh>
    <phoneticPr fontId="1"/>
  </si>
  <si>
    <t>戸頭小学校</t>
    <rPh sb="0" eb="2">
      <t>とがしら</t>
    </rPh>
    <rPh sb="2" eb="5">
      <t>しょうがっこう</t>
    </rPh>
    <phoneticPr fontId="1" type="Hiragana"/>
  </si>
  <si>
    <t>いきいきプラザ</t>
  </si>
  <si>
    <t>６時間３０分</t>
    <rPh sb="1" eb="3">
      <t>ジカン</t>
    </rPh>
    <rPh sb="5" eb="6">
      <t>フン</t>
    </rPh>
    <phoneticPr fontId="1"/>
  </si>
  <si>
    <t>教育総務課</t>
  </si>
  <si>
    <t>低圧</t>
    <rPh sb="0" eb="1">
      <t>テイ</t>
    </rPh>
    <rPh sb="1" eb="2">
      <t>アツ</t>
    </rPh>
    <phoneticPr fontId="1"/>
  </si>
  <si>
    <t>取手第二中学校</t>
    <rPh sb="0" eb="2">
      <t>とりで</t>
    </rPh>
    <rPh sb="2" eb="3">
      <t>だい</t>
    </rPh>
    <rPh sb="3" eb="4">
      <t>に</t>
    </rPh>
    <rPh sb="4" eb="7">
      <t>ちゅうがっこう</t>
    </rPh>
    <phoneticPr fontId="1" type="Hiragana"/>
  </si>
  <si>
    <t>市内公園
（約350基）</t>
    <rPh sb="0" eb="2">
      <t>しない</t>
    </rPh>
    <rPh sb="2" eb="4">
      <t>こうえん</t>
    </rPh>
    <rPh sb="6" eb="7">
      <t>やく</t>
    </rPh>
    <rPh sb="10" eb="11">
      <t>き</t>
    </rPh>
    <phoneticPr fontId="1" type="Hiragana"/>
  </si>
  <si>
    <t>番号</t>
  </si>
  <si>
    <t>５．５ｋｗ</t>
  </si>
  <si>
    <t>子ども青少年課</t>
    <rPh sb="0" eb="1">
      <t>コ</t>
    </rPh>
    <rPh sb="3" eb="6">
      <t>セイショウネン</t>
    </rPh>
    <rPh sb="6" eb="7">
      <t>カ</t>
    </rPh>
    <phoneticPr fontId="23"/>
  </si>
  <si>
    <t>製造年（設置年）</t>
  </si>
  <si>
    <t>ふじしろ図書館</t>
    <rPh sb="4" eb="7">
      <t>としょかん</t>
    </rPh>
    <phoneticPr fontId="1" type="Hiragana"/>
  </si>
  <si>
    <t>生涯学習課</t>
  </si>
  <si>
    <t>100ｋVA</t>
  </si>
  <si>
    <t>スポーツ振興課</t>
    <rPh sb="4" eb="6">
      <t>シンコウ</t>
    </rPh>
    <rPh sb="6" eb="7">
      <t>カ</t>
    </rPh>
    <phoneticPr fontId="23"/>
  </si>
  <si>
    <t>図書館</t>
    <rPh sb="0" eb="3">
      <t>トショカン</t>
    </rPh>
    <phoneticPr fontId="23"/>
  </si>
  <si>
    <t>老人福祉センターさくら荘</t>
    <rPh sb="0" eb="2">
      <t>ろうじん</t>
    </rPh>
    <rPh sb="2" eb="4">
      <t>ふくし</t>
    </rPh>
    <rPh sb="11" eb="12">
      <t>そう</t>
    </rPh>
    <phoneticPr fontId="1" type="Hiragana"/>
  </si>
  <si>
    <t>新取手駅自転車
駐車場</t>
    <rPh sb="0" eb="3">
      <t>しんとりで</t>
    </rPh>
    <rPh sb="3" eb="4">
      <t>えき</t>
    </rPh>
    <rPh sb="4" eb="7">
      <t>じてんしゃ</t>
    </rPh>
    <rPh sb="8" eb="10">
      <t>ちゅうしゃ</t>
    </rPh>
    <rPh sb="10" eb="11">
      <t>ば</t>
    </rPh>
    <phoneticPr fontId="1" type="Hiragana"/>
  </si>
  <si>
    <t>藤代駅南口</t>
    <rPh sb="0" eb="2">
      <t>ふじしろ</t>
    </rPh>
    <rPh sb="2" eb="3">
      <t>えき</t>
    </rPh>
    <rPh sb="3" eb="5">
      <t>みなみぐち</t>
    </rPh>
    <phoneticPr fontId="1" type="Hiragana"/>
  </si>
  <si>
    <t>老人福祉センターあけぼの</t>
    <rPh sb="0" eb="2">
      <t>ろうじん</t>
    </rPh>
    <rPh sb="2" eb="4">
      <t>ふくし</t>
    </rPh>
    <phoneticPr fontId="1" type="Hiragana"/>
  </si>
  <si>
    <t>勤労青少年体育センター</t>
    <rPh sb="0" eb="2">
      <t>きんろう</t>
    </rPh>
    <rPh sb="2" eb="5">
      <t>せいしょうねん</t>
    </rPh>
    <rPh sb="5" eb="7">
      <t>たいいく</t>
    </rPh>
    <phoneticPr fontId="1" type="Hiragana"/>
  </si>
  <si>
    <t>取手西小放課後子どもクラブ室
（校舎1）</t>
    <rPh sb="0" eb="2">
      <t>とりで</t>
    </rPh>
    <rPh sb="2" eb="4">
      <t>にししょう</t>
    </rPh>
    <rPh sb="4" eb="7">
      <t>ほうかご</t>
    </rPh>
    <rPh sb="7" eb="8">
      <t>こ</t>
    </rPh>
    <rPh sb="13" eb="14">
      <t>しつ</t>
    </rPh>
    <rPh sb="16" eb="18">
      <t>こうしゃ</t>
    </rPh>
    <phoneticPr fontId="1" type="Hiragana"/>
  </si>
  <si>
    <t>かたらいの郷</t>
    <rPh sb="5" eb="6">
      <t>さと</t>
    </rPh>
    <phoneticPr fontId="1" type="Hiragana"/>
  </si>
  <si>
    <t>桜が丘小放課後子どもクラブ室
（校舎1､2）</t>
    <rPh sb="0" eb="1">
      <t>さくら</t>
    </rPh>
    <rPh sb="2" eb="3">
      <t>おか</t>
    </rPh>
    <rPh sb="3" eb="4">
      <t>しょう</t>
    </rPh>
    <rPh sb="4" eb="7">
      <t>ほうかご</t>
    </rPh>
    <rPh sb="7" eb="8">
      <t>こ</t>
    </rPh>
    <rPh sb="13" eb="14">
      <t>しつ</t>
    </rPh>
    <rPh sb="16" eb="18">
      <t>こうしゃ</t>
    </rPh>
    <phoneticPr fontId="1" type="Hiragana"/>
  </si>
  <si>
    <t>ふれあいの郷</t>
    <rPh sb="5" eb="6">
      <t>さと</t>
    </rPh>
    <phoneticPr fontId="1" type="Hiragana"/>
  </si>
  <si>
    <t>道路照明灯</t>
    <rPh sb="0" eb="2">
      <t>どうろ</t>
    </rPh>
    <rPh sb="2" eb="4">
      <t>しょうめい</t>
    </rPh>
    <rPh sb="4" eb="5">
      <t>とう</t>
    </rPh>
    <phoneticPr fontId="1" type="Hiragana"/>
  </si>
  <si>
    <t>取手西小放課後
子どもクラブ</t>
    <rPh sb="0" eb="2">
      <t>とりで</t>
    </rPh>
    <rPh sb="2" eb="4">
      <t>にししょう</t>
    </rPh>
    <rPh sb="4" eb="7">
      <t>ほうかご</t>
    </rPh>
    <rPh sb="8" eb="9">
      <t>こ</t>
    </rPh>
    <phoneticPr fontId="1" type="Hiragana"/>
  </si>
  <si>
    <t>藤代駅南口公衆
トイレ</t>
    <rPh sb="0" eb="2">
      <t>ふじしろ</t>
    </rPh>
    <rPh sb="2" eb="3">
      <t>えき</t>
    </rPh>
    <rPh sb="3" eb="5">
      <t>みなみぐち</t>
    </rPh>
    <rPh sb="5" eb="7">
      <t>こうしゅう</t>
    </rPh>
    <phoneticPr fontId="1" type="Hiragana"/>
  </si>
  <si>
    <t>取手小放課後
子どもクラブ</t>
    <rPh sb="0" eb="3">
      <t>とりでしょう</t>
    </rPh>
    <rPh sb="3" eb="6">
      <t>ほうかご</t>
    </rPh>
    <rPh sb="7" eb="8">
      <t>こ</t>
    </rPh>
    <phoneticPr fontId="1" type="Hiragana"/>
  </si>
  <si>
    <t>（取手グリーンスポーツセンターに含む）</t>
    <rPh sb="1" eb="3">
      <t>トリデ</t>
    </rPh>
    <rPh sb="16" eb="17">
      <t>フク</t>
    </rPh>
    <phoneticPr fontId="1"/>
  </si>
  <si>
    <t>取手東小学校</t>
    <rPh sb="0" eb="2">
      <t>とりで</t>
    </rPh>
    <rPh sb="2" eb="3">
      <t>ひがし</t>
    </rPh>
    <rPh sb="3" eb="4">
      <t>しょう</t>
    </rPh>
    <rPh sb="4" eb="6">
      <t>がっこう</t>
    </rPh>
    <phoneticPr fontId="1" type="Hiragana"/>
  </si>
  <si>
    <t>高圧</t>
    <rPh sb="0" eb="2">
      <t>コウアツ</t>
    </rPh>
    <phoneticPr fontId="1"/>
  </si>
  <si>
    <t>取手東小放課後
子どもクラブ</t>
    <rPh sb="0" eb="2">
      <t>とりで</t>
    </rPh>
    <rPh sb="2" eb="3">
      <t>ひがし</t>
    </rPh>
    <rPh sb="3" eb="4">
      <t>しょう</t>
    </rPh>
    <rPh sb="4" eb="7">
      <t>ほうかご</t>
    </rPh>
    <rPh sb="8" eb="9">
      <t>こ</t>
    </rPh>
    <phoneticPr fontId="1" type="Hiragana"/>
  </si>
  <si>
    <t>寺原小学校</t>
    <rPh sb="0" eb="2">
      <t>てらはら</t>
    </rPh>
    <rPh sb="2" eb="5">
      <t>しょうがっこう</t>
    </rPh>
    <phoneticPr fontId="1" type="Hiragana"/>
  </si>
  <si>
    <t>寺原小放課後
子どもクラブ</t>
    <rPh sb="0" eb="2">
      <t>てらはら</t>
    </rPh>
    <rPh sb="2" eb="3">
      <t>しょう</t>
    </rPh>
    <rPh sb="3" eb="6">
      <t>ほうかご</t>
    </rPh>
    <rPh sb="7" eb="8">
      <t>こ</t>
    </rPh>
    <phoneticPr fontId="1" type="Hiragana"/>
  </si>
  <si>
    <t>（藤代庁舎に含む）</t>
  </si>
  <si>
    <t>取手西小学校</t>
    <rPh sb="0" eb="2">
      <t>とりで</t>
    </rPh>
    <rPh sb="2" eb="3">
      <t>にし</t>
    </rPh>
    <rPh sb="3" eb="6">
      <t>しょうがっこう</t>
    </rPh>
    <phoneticPr fontId="1" type="Hiragana"/>
  </si>
  <si>
    <t>電気代は取手駅東西連絡地下通路全体のもの
照明器具数はギャラリー内のみの数を示す</t>
    <rPh sb="0" eb="3">
      <t>デンキダイ</t>
    </rPh>
    <rPh sb="15" eb="17">
      <t>ゼンタイ</t>
    </rPh>
    <rPh sb="21" eb="23">
      <t>ショウメイ</t>
    </rPh>
    <rPh sb="23" eb="25">
      <t>キグ</t>
    </rPh>
    <rPh sb="25" eb="26">
      <t>スウ</t>
    </rPh>
    <rPh sb="32" eb="33">
      <t>ナイ</t>
    </rPh>
    <rPh sb="36" eb="37">
      <t>カズ</t>
    </rPh>
    <rPh sb="38" eb="39">
      <t>シメ</t>
    </rPh>
    <phoneticPr fontId="1"/>
  </si>
  <si>
    <t>げんきサロン稲</t>
    <rPh sb="6" eb="7">
      <t>いな</t>
    </rPh>
    <phoneticPr fontId="1" type="Hiragana"/>
  </si>
  <si>
    <t>戸頭小放課後
子どもクラブ</t>
    <rPh sb="0" eb="2">
      <t>とがしら</t>
    </rPh>
    <rPh sb="2" eb="3">
      <t>しょう</t>
    </rPh>
    <rPh sb="3" eb="6">
      <t>ほうかご</t>
    </rPh>
    <rPh sb="7" eb="8">
      <t>こ</t>
    </rPh>
    <phoneticPr fontId="1" type="Hiragana"/>
  </si>
  <si>
    <t>藤代小学校</t>
    <rPh sb="0" eb="2">
      <t>ふじしろ</t>
    </rPh>
    <rPh sb="2" eb="5">
      <t>しょうがっこう</t>
    </rPh>
    <phoneticPr fontId="1" type="Hiragana"/>
  </si>
  <si>
    <t>150ｋVA</t>
  </si>
  <si>
    <t>藤代小放課後
子どもクラブ</t>
    <rPh sb="0" eb="2">
      <t>ふじしろ</t>
    </rPh>
    <rPh sb="2" eb="3">
      <t>しょう</t>
    </rPh>
    <rPh sb="3" eb="6">
      <t>ほうかご</t>
    </rPh>
    <rPh sb="7" eb="8">
      <t>こ</t>
    </rPh>
    <phoneticPr fontId="1" type="Hiragana"/>
  </si>
  <si>
    <t>桜が丘小学校</t>
    <rPh sb="0" eb="1">
      <t>さくら</t>
    </rPh>
    <rPh sb="2" eb="3">
      <t>おか</t>
    </rPh>
    <rPh sb="3" eb="6">
      <t>しょうがっこう</t>
    </rPh>
    <phoneticPr fontId="1" type="Hiragana"/>
  </si>
  <si>
    <t>1.30・1.70・2.00・2.40kw</t>
  </si>
  <si>
    <t>桜が丘小放課後
子どもクラブ</t>
    <rPh sb="0" eb="1">
      <t>さくら</t>
    </rPh>
    <rPh sb="2" eb="3">
      <t>おか</t>
    </rPh>
    <rPh sb="3" eb="4">
      <t>しょう</t>
    </rPh>
    <rPh sb="4" eb="7">
      <t>ほうかご</t>
    </rPh>
    <rPh sb="8" eb="9">
      <t>こ</t>
    </rPh>
    <phoneticPr fontId="1" type="Hiragana"/>
  </si>
  <si>
    <t>取手第一中学校</t>
    <rPh sb="0" eb="2">
      <t>とりで</t>
    </rPh>
    <rPh sb="2" eb="4">
      <t>だいいち</t>
    </rPh>
    <rPh sb="4" eb="7">
      <t>ちゅうがっこう</t>
    </rPh>
    <phoneticPr fontId="1" type="Hiragana"/>
  </si>
  <si>
    <t>永山中学校</t>
    <rPh sb="0" eb="2">
      <t>ながやま</t>
    </rPh>
    <rPh sb="2" eb="5">
      <t>ちゅうがっこう</t>
    </rPh>
    <phoneticPr fontId="1" type="Hiragana"/>
  </si>
  <si>
    <t>図面の有無
（データ・紙の別）　　</t>
  </si>
  <si>
    <t>旧小文間小学校</t>
    <rPh sb="0" eb="1">
      <t>きゅう</t>
    </rPh>
    <rPh sb="1" eb="4">
      <t>おもんま</t>
    </rPh>
    <rPh sb="4" eb="7">
      <t>しょうがっこう</t>
    </rPh>
    <phoneticPr fontId="1" type="Hiragana"/>
  </si>
  <si>
    <t>藤代スポーツ
センター</t>
    <rPh sb="0" eb="2">
      <t>ふじしろ</t>
    </rPh>
    <phoneticPr fontId="1" type="Hiragana"/>
  </si>
  <si>
    <t>2002年</t>
    <rPh sb="4" eb="5">
      <t>ネン</t>
    </rPh>
    <phoneticPr fontId="1"/>
  </si>
  <si>
    <t>旧戸頭西小学校</t>
    <rPh sb="0" eb="1">
      <t>きゅう</t>
    </rPh>
    <rPh sb="1" eb="3">
      <t>とがしら</t>
    </rPh>
    <rPh sb="3" eb="5">
      <t>にししょう</t>
    </rPh>
    <rPh sb="5" eb="7">
      <t>がっこう</t>
    </rPh>
    <phoneticPr fontId="1" type="Hiragana"/>
  </si>
  <si>
    <t>戸頭公民館</t>
    <rPh sb="0" eb="2">
      <t>とがしら</t>
    </rPh>
    <rPh sb="2" eb="5">
      <t>こうみんかん</t>
    </rPh>
    <phoneticPr fontId="1" type="Hiragana"/>
  </si>
  <si>
    <t>井野公民館</t>
    <rPh sb="0" eb="2">
      <t>いの</t>
    </rPh>
    <rPh sb="2" eb="5">
      <t>こうみんかん</t>
    </rPh>
    <phoneticPr fontId="1" type="Hiragana"/>
  </si>
  <si>
    <t>白山公民館</t>
    <rPh sb="0" eb="2">
      <t>はくさん</t>
    </rPh>
    <rPh sb="2" eb="5">
      <t>こうみんかん</t>
    </rPh>
    <phoneticPr fontId="1" type="Hiragana"/>
  </si>
  <si>
    <t>相馬南公民館</t>
    <rPh sb="0" eb="2">
      <t>そうま</t>
    </rPh>
    <rPh sb="2" eb="3">
      <t>みなみ</t>
    </rPh>
    <rPh sb="3" eb="6">
      <t>こうみんかん</t>
    </rPh>
    <phoneticPr fontId="1" type="Hiragana"/>
  </si>
  <si>
    <t>校舎13</t>
    <rPh sb="0" eb="2">
      <t>こうしゃ</t>
    </rPh>
    <phoneticPr fontId="1" type="Hiragana"/>
  </si>
  <si>
    <t>高須公民館</t>
    <rPh sb="0" eb="2">
      <t>たかす</t>
    </rPh>
    <rPh sb="2" eb="5">
      <t>こうみんかん</t>
    </rPh>
    <phoneticPr fontId="1" type="Hiragana"/>
  </si>
  <si>
    <t>相馬公民館</t>
    <rPh sb="0" eb="2">
      <t>そうま</t>
    </rPh>
    <rPh sb="2" eb="5">
      <t>こうみんかん</t>
    </rPh>
    <phoneticPr fontId="1" type="Hiragana"/>
  </si>
  <si>
    <t>六郷公民館</t>
    <rPh sb="0" eb="2">
      <t>ろくごう</t>
    </rPh>
    <rPh sb="2" eb="5">
      <t>こうみんかん</t>
    </rPh>
    <phoneticPr fontId="1" type="Hiragana"/>
  </si>
  <si>
    <t>埋蔵文化財
センター</t>
    <rPh sb="0" eb="2">
      <t>まいぞう</t>
    </rPh>
    <rPh sb="2" eb="5">
      <t>ぶんかざい</t>
    </rPh>
    <phoneticPr fontId="1" type="Hiragana"/>
  </si>
  <si>
    <t>-</t>
  </si>
  <si>
    <t>体育館4</t>
    <rPh sb="0" eb="3">
      <t>たいいくかん</t>
    </rPh>
    <phoneticPr fontId="1" type="Hiragana"/>
  </si>
  <si>
    <t>取手グリーンスポーツセンター</t>
    <rPh sb="0" eb="2">
      <t>とりで</t>
    </rPh>
    <phoneticPr fontId="1" type="Hiragana"/>
  </si>
  <si>
    <t>個別式</t>
    <rPh sb="0" eb="2">
      <t>コベツ</t>
    </rPh>
    <rPh sb="2" eb="3">
      <t>シキ</t>
    </rPh>
    <phoneticPr fontId="1"/>
  </si>
  <si>
    <t>取手図書館</t>
    <rPh sb="0" eb="2">
      <t>とりで</t>
    </rPh>
    <rPh sb="2" eb="5">
      <t>としょかん</t>
    </rPh>
    <phoneticPr fontId="1" type="Hiragana"/>
  </si>
  <si>
    <t>（戸頭公民館に含む）</t>
    <rPh sb="1" eb="3">
      <t>トガシラ</t>
    </rPh>
    <rPh sb="3" eb="6">
      <t>コウミンカン</t>
    </rPh>
    <rPh sb="7" eb="8">
      <t>フク</t>
    </rPh>
    <phoneticPr fontId="1"/>
  </si>
  <si>
    <t>建物名</t>
  </si>
  <si>
    <t>新取手駅自転車駐車場</t>
    <rPh sb="0" eb="3">
      <t>しんとりで</t>
    </rPh>
    <rPh sb="3" eb="4">
      <t>えき</t>
    </rPh>
    <rPh sb="4" eb="7">
      <t>じてんしゃ</t>
    </rPh>
    <rPh sb="7" eb="9">
      <t>ちゅうしゃ</t>
    </rPh>
    <rPh sb="9" eb="10">
      <t>ば</t>
    </rPh>
    <phoneticPr fontId="1" type="Hiragana"/>
  </si>
  <si>
    <t>26日</t>
    <rPh sb="2" eb="3">
      <t>ヒ</t>
    </rPh>
    <phoneticPr fontId="1"/>
  </si>
  <si>
    <t>藤代庁舎</t>
    <rPh sb="0" eb="2">
      <t>ふじしろ</t>
    </rPh>
    <rPh sb="2" eb="4">
      <t>ちょうしゃ</t>
    </rPh>
    <phoneticPr fontId="1" type="Hiragana"/>
  </si>
  <si>
    <t>現業棟</t>
    <rPh sb="0" eb="3">
      <t>げん</t>
    </rPh>
    <phoneticPr fontId="1" type="Hiragana"/>
  </si>
  <si>
    <t>月曜日～金曜日</t>
    <rPh sb="0" eb="1">
      <t>ゲツ</t>
    </rPh>
    <rPh sb="1" eb="3">
      <t>ヨウビ</t>
    </rPh>
    <rPh sb="4" eb="5">
      <t>キン</t>
    </rPh>
    <rPh sb="5" eb="7">
      <t>ヨウビ</t>
    </rPh>
    <phoneticPr fontId="1"/>
  </si>
  <si>
    <t>バス車庫</t>
    <rPh sb="2" eb="4">
      <t>し</t>
    </rPh>
    <phoneticPr fontId="1" type="Hiragana"/>
  </si>
  <si>
    <t>プール付属棟</t>
    <rPh sb="3" eb="5">
      <t>ふぞく</t>
    </rPh>
    <rPh sb="5" eb="6">
      <t>とう</t>
    </rPh>
    <phoneticPr fontId="1" type="Hiragana"/>
  </si>
  <si>
    <t>取手駅市民ギャラリー</t>
    <rPh sb="0" eb="2">
      <t>とりで</t>
    </rPh>
    <rPh sb="2" eb="3">
      <t>えき</t>
    </rPh>
    <rPh sb="3" eb="5">
      <t>しみん</t>
    </rPh>
    <phoneticPr fontId="1" type="Hiragana"/>
  </si>
  <si>
    <t>一部故障した照明をLEDに更新済み</t>
    <rPh sb="0" eb="2">
      <t>イチブ</t>
    </rPh>
    <rPh sb="2" eb="4">
      <t>コショウ</t>
    </rPh>
    <rPh sb="6" eb="8">
      <t>ショウメイ</t>
    </rPh>
    <rPh sb="13" eb="15">
      <t>コウシン</t>
    </rPh>
    <rPh sb="15" eb="16">
      <t>ズ</t>
    </rPh>
    <phoneticPr fontId="1"/>
  </si>
  <si>
    <t>藤代駅市民ギャラリー</t>
    <rPh sb="0" eb="2">
      <t>ふじしろ</t>
    </rPh>
    <rPh sb="2" eb="3">
      <t>えき</t>
    </rPh>
    <rPh sb="3" eb="5">
      <t>しみん</t>
    </rPh>
    <phoneticPr fontId="1" type="Hiragana"/>
  </si>
  <si>
    <t>8時間</t>
    <rPh sb="1" eb="3">
      <t>ジカン</t>
    </rPh>
    <phoneticPr fontId="1"/>
  </si>
  <si>
    <t>結果（対象及び対象外）</t>
    <rPh sb="0" eb="2">
      <t>ケッカ</t>
    </rPh>
    <rPh sb="3" eb="5">
      <t>タイショウ</t>
    </rPh>
    <rPh sb="5" eb="6">
      <t>オヨ</t>
    </rPh>
    <rPh sb="7" eb="9">
      <t>タイショウ</t>
    </rPh>
    <rPh sb="9" eb="10">
      <t>ガイ</t>
    </rPh>
    <phoneticPr fontId="1"/>
  </si>
  <si>
    <t>障害者福祉センターあけぼの分を含む</t>
    <rPh sb="13" eb="14">
      <t>ブン</t>
    </rPh>
    <rPh sb="15" eb="16">
      <t>フク</t>
    </rPh>
    <phoneticPr fontId="1"/>
  </si>
  <si>
    <t>図面の有無
（データ・紙の別）</t>
  </si>
  <si>
    <t>藤代駅南口公衆トイレ</t>
    <rPh sb="0" eb="2">
      <t>ふじしろ</t>
    </rPh>
    <rPh sb="2" eb="3">
      <t>えき</t>
    </rPh>
    <rPh sb="3" eb="5">
      <t>みなみぐち</t>
    </rPh>
    <rPh sb="5" eb="7">
      <t>こうしゅう</t>
    </rPh>
    <phoneticPr fontId="1" type="Hiragana"/>
  </si>
  <si>
    <t>空調
設備</t>
  </si>
  <si>
    <t>道路照明灯</t>
    <rPh sb="0" eb="2">
      <t>どうろ</t>
    </rPh>
    <rPh sb="2" eb="5">
      <t>しょうめいとう</t>
    </rPh>
    <phoneticPr fontId="1" type="Hiragana"/>
  </si>
  <si>
    <t>２００８～２０２１</t>
  </si>
  <si>
    <t>校舎17</t>
    <rPh sb="0" eb="2">
      <t>こうしゃ</t>
    </rPh>
    <phoneticPr fontId="1" type="Hiragana"/>
  </si>
  <si>
    <t>校舎18</t>
    <rPh sb="0" eb="2">
      <t>こうしゃ</t>
    </rPh>
    <phoneticPr fontId="1" type="Hiragana"/>
  </si>
  <si>
    <t>40日（年間/夏季のみ）</t>
    <rPh sb="2" eb="3">
      <t>ニチ</t>
    </rPh>
    <rPh sb="4" eb="6">
      <t>ネンカン</t>
    </rPh>
    <rPh sb="7" eb="9">
      <t>カキ</t>
    </rPh>
    <phoneticPr fontId="1"/>
  </si>
  <si>
    <t>校舎19</t>
    <rPh sb="0" eb="2">
      <t>こうしゃ</t>
    </rPh>
    <phoneticPr fontId="1" type="Hiragana"/>
  </si>
  <si>
    <t>体育館21</t>
    <rPh sb="0" eb="3">
      <t>たいいくかん</t>
    </rPh>
    <phoneticPr fontId="1" type="Hiragana"/>
  </si>
  <si>
    <t>取手小放課後
子どもクラブ室</t>
    <rPh sb="0" eb="3">
      <t>とりでしょう</t>
    </rPh>
    <rPh sb="3" eb="6">
      <t>ほうかご</t>
    </rPh>
    <rPh sb="7" eb="8">
      <t>こ</t>
    </rPh>
    <rPh sb="13" eb="14">
      <t>しつ</t>
    </rPh>
    <phoneticPr fontId="1" type="Hiragana"/>
  </si>
  <si>
    <t>校舎1</t>
    <rPh sb="0" eb="2">
      <t>こうしゃ</t>
    </rPh>
    <phoneticPr fontId="1" type="Hiragana"/>
  </si>
  <si>
    <t>LED　　</t>
  </si>
  <si>
    <t>取手東小放課後子どもクラブ室</t>
    <rPh sb="0" eb="2">
      <t>とりで</t>
    </rPh>
    <rPh sb="2" eb="3">
      <t>ひがし</t>
    </rPh>
    <rPh sb="3" eb="4">
      <t>しょう</t>
    </rPh>
    <rPh sb="4" eb="7">
      <t>ほうかご</t>
    </rPh>
    <rPh sb="7" eb="8">
      <t>こ</t>
    </rPh>
    <rPh sb="13" eb="14">
      <t>しつ</t>
    </rPh>
    <phoneticPr fontId="1" type="Hiragana"/>
  </si>
  <si>
    <t>戸頭小放課後子どもクラブ室</t>
    <rPh sb="0" eb="2">
      <t>とがしら</t>
    </rPh>
    <rPh sb="2" eb="3">
      <t>しょう</t>
    </rPh>
    <rPh sb="3" eb="6">
      <t>ほうかご</t>
    </rPh>
    <rPh sb="6" eb="7">
      <t>こ</t>
    </rPh>
    <rPh sb="12" eb="13">
      <t>しつ</t>
    </rPh>
    <phoneticPr fontId="1" type="Hiragana"/>
  </si>
  <si>
    <t>校舎9</t>
    <rPh sb="0" eb="2">
      <t>こうしゃ</t>
    </rPh>
    <phoneticPr fontId="1" type="Hiragana"/>
  </si>
  <si>
    <t>校舎15</t>
    <rPh sb="0" eb="2">
      <t>こうしゃ</t>
    </rPh>
    <phoneticPr fontId="1" type="Hiragana"/>
  </si>
  <si>
    <t>紙</t>
  </si>
  <si>
    <t>校舎16</t>
    <rPh sb="0" eb="2">
      <t>こうしゃ</t>
    </rPh>
    <phoneticPr fontId="1" type="Hiragana"/>
  </si>
  <si>
    <t>共通</t>
    <rPh sb="0" eb="2">
      <t>キョウツウ</t>
    </rPh>
    <phoneticPr fontId="1"/>
  </si>
  <si>
    <t>毎日</t>
    <rPh sb="0" eb="2">
      <t>マイニチ</t>
    </rPh>
    <phoneticPr fontId="1"/>
  </si>
  <si>
    <t>寺原小放課後子どもクラブ室</t>
    <rPh sb="0" eb="2">
      <t>てらはら</t>
    </rPh>
    <rPh sb="2" eb="3">
      <t>しょう</t>
    </rPh>
    <rPh sb="3" eb="6">
      <t>ほうかご</t>
    </rPh>
    <rPh sb="6" eb="7">
      <t>こ</t>
    </rPh>
    <rPh sb="12" eb="13">
      <t>しつ</t>
    </rPh>
    <phoneticPr fontId="1" type="Hiragana"/>
  </si>
  <si>
    <t>永山小放課後子どもクラブ室（校舎16）</t>
    <rPh sb="0" eb="2">
      <t>ながやま</t>
    </rPh>
    <rPh sb="2" eb="3">
      <t>しょう</t>
    </rPh>
    <rPh sb="3" eb="6">
      <t>ほうかご</t>
    </rPh>
    <rPh sb="6" eb="7">
      <t>こ</t>
    </rPh>
    <rPh sb="12" eb="13">
      <t>しつ</t>
    </rPh>
    <rPh sb="14" eb="16">
      <t>こうしゃ</t>
    </rPh>
    <phoneticPr fontId="1" type="Hiragana"/>
  </si>
  <si>
    <t>取手西小</t>
    <rPh sb="0" eb="2">
      <t>とりで</t>
    </rPh>
    <rPh sb="2" eb="4">
      <t>にししょう</t>
    </rPh>
    <phoneticPr fontId="1" type="Hiragana"/>
  </si>
  <si>
    <t>校舎6</t>
    <rPh sb="0" eb="2">
      <t>こうしゃ</t>
    </rPh>
    <phoneticPr fontId="1" type="Hiragana"/>
  </si>
  <si>
    <t>低圧</t>
    <rPh sb="0" eb="2">
      <t>テイアツ</t>
    </rPh>
    <phoneticPr fontId="1"/>
  </si>
  <si>
    <t>体育館10</t>
    <rPh sb="0" eb="3">
      <t>たいいくかん</t>
    </rPh>
    <phoneticPr fontId="1" type="Hiragana"/>
  </si>
  <si>
    <t>藤代小放課後子どもクラブ室（体育館10）</t>
    <rPh sb="0" eb="2">
      <t>ふじしろ</t>
    </rPh>
    <rPh sb="2" eb="3">
      <t>しょう</t>
    </rPh>
    <rPh sb="3" eb="6">
      <t>ほうかご</t>
    </rPh>
    <rPh sb="6" eb="7">
      <t>こ</t>
    </rPh>
    <rPh sb="12" eb="13">
      <t>しつ</t>
    </rPh>
    <rPh sb="14" eb="17">
      <t>たいいくかん</t>
    </rPh>
    <phoneticPr fontId="1" type="Hiragana"/>
  </si>
  <si>
    <t>校舎2</t>
    <rPh sb="0" eb="2">
      <t>こうしゃ</t>
    </rPh>
    <phoneticPr fontId="1" type="Hiragana"/>
  </si>
  <si>
    <t>電灯トランス75A
動力トランス50A
新相コンデンサ20A</t>
    <rPh sb="0" eb="2">
      <t>デントウ</t>
    </rPh>
    <rPh sb="10" eb="12">
      <t>ドウリョク</t>
    </rPh>
    <rPh sb="20" eb="21">
      <t>シン</t>
    </rPh>
    <rPh sb="21" eb="22">
      <t>ソウ</t>
    </rPh>
    <phoneticPr fontId="1"/>
  </si>
  <si>
    <t>体育館3</t>
    <rPh sb="0" eb="3">
      <t>たいいくかん</t>
    </rPh>
    <phoneticPr fontId="1" type="Hiragana"/>
  </si>
  <si>
    <t>校舎3</t>
    <rPh sb="0" eb="2">
      <t>こうしゃ</t>
    </rPh>
    <phoneticPr fontId="1" type="Hiragana"/>
  </si>
  <si>
    <t>校舎5</t>
    <rPh sb="0" eb="2">
      <t>こうしゃ</t>
    </rPh>
    <phoneticPr fontId="1" type="Hiragana"/>
  </si>
  <si>
    <t>校舎12</t>
    <rPh sb="0" eb="2">
      <t>こうしゃ</t>
    </rPh>
    <phoneticPr fontId="1" type="Hiragana"/>
  </si>
  <si>
    <t>校舎23</t>
    <rPh sb="0" eb="2">
      <t>こうしゃ</t>
    </rPh>
    <phoneticPr fontId="1" type="Hiragana"/>
  </si>
  <si>
    <t>データ</t>
  </si>
  <si>
    <t>体育館28</t>
    <rPh sb="0" eb="3">
      <t>たいいくかん</t>
    </rPh>
    <phoneticPr fontId="1" type="Hiragana"/>
  </si>
  <si>
    <t>校舎27</t>
    <rPh sb="0" eb="2">
      <t>こうしゃ</t>
    </rPh>
    <phoneticPr fontId="1" type="Hiragana"/>
  </si>
  <si>
    <t>H14</t>
  </si>
  <si>
    <t>体育館17</t>
    <rPh sb="0" eb="3">
      <t>たいいくかん</t>
    </rPh>
    <phoneticPr fontId="1" type="Hiragana"/>
  </si>
  <si>
    <t>体育館⑦</t>
    <rPh sb="0" eb="3">
      <t>たいいくかん</t>
    </rPh>
    <phoneticPr fontId="1" type="Hiragana"/>
  </si>
  <si>
    <t>別館</t>
    <rPh sb="0" eb="1">
      <t>べつ</t>
    </rPh>
    <rPh sb="1" eb="2">
      <t>かん</t>
    </rPh>
    <phoneticPr fontId="1" type="Hiragana"/>
  </si>
  <si>
    <t>埋蔵文化財センター</t>
    <rPh sb="0" eb="2">
      <t>まいぞう</t>
    </rPh>
    <rPh sb="2" eb="5">
      <t>ぶんかざい</t>
    </rPh>
    <phoneticPr fontId="1" type="Hiragana"/>
  </si>
  <si>
    <t>便所棟</t>
    <rPh sb="0" eb="2">
      <t>べんじょ</t>
    </rPh>
    <rPh sb="2" eb="3">
      <t>とう</t>
    </rPh>
    <phoneticPr fontId="1" type="Hiragana"/>
  </si>
  <si>
    <t>藤代スポーツセンター</t>
    <rPh sb="0" eb="2">
      <t>ふじしろ</t>
    </rPh>
    <phoneticPr fontId="1" type="Hiragana"/>
  </si>
  <si>
    <t>野球場</t>
    <rPh sb="0" eb="3">
      <t>やきゅうじょう</t>
    </rPh>
    <phoneticPr fontId="1" type="Hiragana"/>
  </si>
  <si>
    <t>LED
屋内</t>
  </si>
  <si>
    <t>○</t>
  </si>
  <si>
    <t>LED
屋外</t>
  </si>
  <si>
    <t>受変電
設備</t>
  </si>
  <si>
    <t>LED</t>
  </si>
  <si>
    <t xml:space="preserve">
使用日数（日/月）</t>
  </si>
  <si>
    <t>（藤代庁舎に含む）</t>
    <rPh sb="1" eb="3">
      <t>フジシロ</t>
    </rPh>
    <rPh sb="3" eb="5">
      <t>チョウシャ</t>
    </rPh>
    <rPh sb="6" eb="7">
      <t>フク</t>
    </rPh>
    <phoneticPr fontId="1"/>
  </si>
  <si>
    <t>屋外照明器具数　※概算</t>
    <rPh sb="0" eb="2">
      <t>オクガイ</t>
    </rPh>
    <rPh sb="2" eb="4">
      <t>ショウメイ</t>
    </rPh>
    <rPh sb="4" eb="6">
      <t>キグ</t>
    </rPh>
    <rPh sb="6" eb="7">
      <t>スウ</t>
    </rPh>
    <rPh sb="9" eb="11">
      <t>ガイサン</t>
    </rPh>
    <phoneticPr fontId="1"/>
  </si>
  <si>
    <t>R3年度年間電気代
（円）</t>
  </si>
  <si>
    <t>紙</t>
    <rPh sb="0" eb="1">
      <t>かみ</t>
    </rPh>
    <phoneticPr fontId="1" type="Hiragana"/>
  </si>
  <si>
    <t>（藤代スポーツセンターに含む）</t>
  </si>
  <si>
    <t>EHP</t>
  </si>
  <si>
    <t>（藤代スポーツセンターに含む）</t>
    <rPh sb="1" eb="3">
      <t>フジシロ</t>
    </rPh>
    <rPh sb="12" eb="13">
      <t>フク</t>
    </rPh>
    <phoneticPr fontId="1"/>
  </si>
  <si>
    <t>白熱灯</t>
  </si>
  <si>
    <t>蛍光灯</t>
  </si>
  <si>
    <t>水銀灯・HID</t>
  </si>
  <si>
    <t>使用時間（日）</t>
  </si>
  <si>
    <t>数量</t>
  </si>
  <si>
    <t>圧縮機定格出力</t>
  </si>
  <si>
    <t>設備容量</t>
  </si>
  <si>
    <t>業務用高圧1型標準</t>
    <rPh sb="0" eb="3">
      <t>ギョウムヨウ</t>
    </rPh>
    <rPh sb="3" eb="5">
      <t>コウアツ</t>
    </rPh>
    <rPh sb="6" eb="7">
      <t>ガタ</t>
    </rPh>
    <rPh sb="7" eb="9">
      <t>ヒョウジュン</t>
    </rPh>
    <phoneticPr fontId="1"/>
  </si>
  <si>
    <t>備考</t>
  </si>
  <si>
    <t>従来型</t>
    <rPh sb="0" eb="2">
      <t>ジュウライ</t>
    </rPh>
    <rPh sb="2" eb="3">
      <t>ガタ</t>
    </rPh>
    <phoneticPr fontId="1"/>
  </si>
  <si>
    <t>誘導灯数</t>
    <rPh sb="0" eb="3">
      <t>ユウドウトウ</t>
    </rPh>
    <rPh sb="3" eb="4">
      <t>スウ</t>
    </rPh>
    <phoneticPr fontId="1"/>
  </si>
  <si>
    <t>空調設備</t>
    <rPh sb="0" eb="2">
      <t>クウチョウ</t>
    </rPh>
    <rPh sb="2" eb="4">
      <t>セツビ</t>
    </rPh>
    <phoneticPr fontId="1"/>
  </si>
  <si>
    <t>受変電設備</t>
    <rPh sb="0" eb="3">
      <t>ジュヘンデン</t>
    </rPh>
    <rPh sb="3" eb="5">
      <t>セツビ</t>
    </rPh>
    <phoneticPr fontId="1"/>
  </si>
  <si>
    <t>EHP/GHP/その他</t>
    <rPh sb="10" eb="11">
      <t>タ</t>
    </rPh>
    <phoneticPr fontId="1"/>
  </si>
  <si>
    <t>LED屋内</t>
    <rPh sb="3" eb="5">
      <t>オクナイ</t>
    </rPh>
    <phoneticPr fontId="1"/>
  </si>
  <si>
    <t>LED屋外</t>
    <rPh sb="3" eb="5">
      <t>オクガイ</t>
    </rPh>
    <phoneticPr fontId="1"/>
  </si>
  <si>
    <t>空調方式</t>
    <rPh sb="0" eb="2">
      <t>クウチョウ</t>
    </rPh>
    <rPh sb="2" eb="4">
      <t>ホウシキ</t>
    </rPh>
    <phoneticPr fontId="1"/>
  </si>
  <si>
    <t>個別式/セントラル式</t>
    <rPh sb="0" eb="2">
      <t>コベツ</t>
    </rPh>
    <rPh sb="2" eb="3">
      <t>シキ</t>
    </rPh>
    <rPh sb="9" eb="10">
      <t>シキ</t>
    </rPh>
    <phoneticPr fontId="1"/>
  </si>
  <si>
    <t>電力契約情報
（低圧・高圧・特別高圧）</t>
    <rPh sb="8" eb="10">
      <t>テイアツ</t>
    </rPh>
    <rPh sb="11" eb="13">
      <t>コウアツ</t>
    </rPh>
    <rPh sb="14" eb="16">
      <t>トクベツ</t>
    </rPh>
    <rPh sb="16" eb="18">
      <t>コウアツ</t>
    </rPh>
    <phoneticPr fontId="1"/>
  </si>
  <si>
    <t>白熱灯　</t>
  </si>
  <si>
    <t>蛍光灯　</t>
  </si>
  <si>
    <t>LED　</t>
  </si>
  <si>
    <t xml:space="preserve">
使用時間（日）</t>
  </si>
  <si>
    <t>図面の有無
（データ・紙の別）　</t>
  </si>
  <si>
    <t>図面の有無
（データ・紙の別）　　　</t>
  </si>
  <si>
    <t>子育て支援課</t>
    <rPh sb="0" eb="2">
      <t>コソダ</t>
    </rPh>
    <rPh sb="3" eb="6">
      <t>シエンカ</t>
    </rPh>
    <phoneticPr fontId="1"/>
  </si>
  <si>
    <t>白山保育所</t>
    <rPh sb="0" eb="2">
      <t>ハクサン</t>
    </rPh>
    <rPh sb="2" eb="5">
      <t>ホイクショ</t>
    </rPh>
    <phoneticPr fontId="1"/>
  </si>
  <si>
    <t>永山保育所</t>
    <rPh sb="0" eb="2">
      <t>ナガヤマ</t>
    </rPh>
    <rPh sb="2" eb="5">
      <t>ホイクショ</t>
    </rPh>
    <phoneticPr fontId="1"/>
  </si>
  <si>
    <t>久賀保育所</t>
    <rPh sb="0" eb="2">
      <t>クガ</t>
    </rPh>
    <rPh sb="2" eb="5">
      <t>ホイクショ</t>
    </rPh>
    <phoneticPr fontId="1"/>
  </si>
  <si>
    <t>福祉部</t>
    <rPh sb="0" eb="3">
      <t>フクシブ</t>
    </rPh>
    <phoneticPr fontId="1"/>
  </si>
  <si>
    <t>12時間</t>
    <rPh sb="2" eb="4">
      <t>ジカン</t>
    </rPh>
    <phoneticPr fontId="1"/>
  </si>
  <si>
    <t>365日</t>
    <rPh sb="3" eb="4">
      <t>ニチ</t>
    </rPh>
    <phoneticPr fontId="1"/>
  </si>
  <si>
    <t>24時間</t>
    <rPh sb="2" eb="4">
      <t>ジカン</t>
    </rPh>
    <phoneticPr fontId="1"/>
  </si>
  <si>
    <t>8～12時間</t>
    <rPh sb="4" eb="6">
      <t>ジカン</t>
    </rPh>
    <phoneticPr fontId="1"/>
  </si>
  <si>
    <t>高圧</t>
  </si>
  <si>
    <t>30日</t>
    <rPh sb="2" eb="3">
      <t>ニチ</t>
    </rPh>
    <phoneticPr fontId="1"/>
  </si>
  <si>
    <t>3～４時間</t>
    <rPh sb="3" eb="5">
      <t>ジカン</t>
    </rPh>
    <phoneticPr fontId="1"/>
  </si>
  <si>
    <t>２０日</t>
    <rPh sb="2" eb="3">
      <t>ヒ</t>
    </rPh>
    <phoneticPr fontId="1"/>
  </si>
  <si>
    <t>３０日</t>
    <rPh sb="2" eb="3">
      <t>ヒ</t>
    </rPh>
    <phoneticPr fontId="1"/>
  </si>
  <si>
    <t>0.5時間</t>
    <rPh sb="3" eb="5">
      <t>ジカン</t>
    </rPh>
    <phoneticPr fontId="1"/>
  </si>
  <si>
    <t>一部故障した照明をLEDに更新済み
（事務室２）</t>
    <rPh sb="0" eb="2">
      <t>イチブ</t>
    </rPh>
    <rPh sb="2" eb="4">
      <t>コショウ</t>
    </rPh>
    <rPh sb="6" eb="8">
      <t>ショウメイ</t>
    </rPh>
    <rPh sb="13" eb="15">
      <t>コウシン</t>
    </rPh>
    <rPh sb="15" eb="16">
      <t>ズ</t>
    </rPh>
    <rPh sb="19" eb="22">
      <t>ジムシツ</t>
    </rPh>
    <phoneticPr fontId="1"/>
  </si>
  <si>
    <t>低圧（従量及び低圧）</t>
    <rPh sb="0" eb="2">
      <t>テイアツ</t>
    </rPh>
    <rPh sb="3" eb="5">
      <t>ジュウリョウ</t>
    </rPh>
    <rPh sb="5" eb="6">
      <t>オヨ</t>
    </rPh>
    <rPh sb="7" eb="9">
      <t>テイアツ</t>
    </rPh>
    <phoneticPr fontId="1"/>
  </si>
  <si>
    <t>20日</t>
    <rPh sb="2" eb="3">
      <t>ニチ</t>
    </rPh>
    <phoneticPr fontId="1"/>
  </si>
  <si>
    <t>9時間</t>
    <rPh sb="1" eb="3">
      <t>ジカン</t>
    </rPh>
    <phoneticPr fontId="1"/>
  </si>
  <si>
    <t>・一部故障した照明をLEDに更新済み
・一部照明はR3時点で故障中ですでに未点灯
・使用時間は部屋によりばらつきあり</t>
    <rPh sb="1" eb="3">
      <t>イチブ</t>
    </rPh>
    <rPh sb="3" eb="5">
      <t>コショウ</t>
    </rPh>
    <rPh sb="7" eb="9">
      <t>ショウメイ</t>
    </rPh>
    <rPh sb="14" eb="16">
      <t>コウシン</t>
    </rPh>
    <rPh sb="16" eb="17">
      <t>ズ</t>
    </rPh>
    <rPh sb="20" eb="22">
      <t>イチブ</t>
    </rPh>
    <rPh sb="22" eb="24">
      <t>ショウメイ</t>
    </rPh>
    <rPh sb="27" eb="29">
      <t>ジテン</t>
    </rPh>
    <rPh sb="30" eb="32">
      <t>コショウ</t>
    </rPh>
    <rPh sb="32" eb="33">
      <t>チュウ</t>
    </rPh>
    <rPh sb="37" eb="38">
      <t>ミ</t>
    </rPh>
    <rPh sb="38" eb="40">
      <t>テントウ</t>
    </rPh>
    <rPh sb="42" eb="44">
      <t>シヨウ</t>
    </rPh>
    <rPh sb="44" eb="46">
      <t>ジカン</t>
    </rPh>
    <rPh sb="47" eb="49">
      <t>ヘヤ</t>
    </rPh>
    <phoneticPr fontId="1"/>
  </si>
  <si>
    <t>26日</t>
    <rPh sb="2" eb="3">
      <t>ニチ</t>
    </rPh>
    <phoneticPr fontId="1"/>
  </si>
  <si>
    <t>5時間</t>
    <rPh sb="1" eb="3">
      <t>ジカン</t>
    </rPh>
    <phoneticPr fontId="1"/>
  </si>
  <si>
    <t>紙</t>
    <rPh sb="0" eb="1">
      <t>カミ</t>
    </rPh>
    <phoneticPr fontId="1"/>
  </si>
  <si>
    <t>30日</t>
    <rPh sb="2" eb="3">
      <t>ヒ</t>
    </rPh>
    <phoneticPr fontId="1"/>
  </si>
  <si>
    <t>1983・２００６・２０１８</t>
  </si>
  <si>
    <t>０．７５～１．７０ｋｗ</t>
  </si>
  <si>
    <t>16日</t>
    <rPh sb="2" eb="3">
      <t>ヒ</t>
    </rPh>
    <phoneticPr fontId="1"/>
  </si>
  <si>
    <t>2.40・1.70・1.10・0.75kw</t>
  </si>
  <si>
    <t>1.62・1.00・0.90kw</t>
  </si>
  <si>
    <t>４時間</t>
    <rPh sb="1" eb="3">
      <t>ジカン</t>
    </rPh>
    <phoneticPr fontId="1"/>
  </si>
  <si>
    <t>６時間30分</t>
    <rPh sb="1" eb="3">
      <t>ジカン</t>
    </rPh>
    <rPh sb="5" eb="6">
      <t>フン</t>
    </rPh>
    <phoneticPr fontId="1"/>
  </si>
  <si>
    <t>22,400,971円</t>
    <rPh sb="2" eb="11">
      <t>400971エン</t>
    </rPh>
    <phoneticPr fontId="1"/>
  </si>
  <si>
    <t>13時間</t>
    <rPh sb="2" eb="4">
      <t>ジカン</t>
    </rPh>
    <phoneticPr fontId="1"/>
  </si>
  <si>
    <t>2014～2017</t>
  </si>
  <si>
    <t>1989年</t>
    <rPh sb="4" eb="5">
      <t>ネン</t>
    </rPh>
    <phoneticPr fontId="1"/>
  </si>
  <si>
    <t>スコワボード内の蛍光灯は現在使用してません　</t>
    <rPh sb="6" eb="7">
      <t>ナイ</t>
    </rPh>
    <rPh sb="8" eb="11">
      <t>ケイコウトウ</t>
    </rPh>
    <phoneticPr fontId="1"/>
  </si>
  <si>
    <t>一部故障した照明をLEDに更新済み
屋外の白熱灯は現在使用してません　</t>
    <rPh sb="0" eb="2">
      <t>イチブ</t>
    </rPh>
    <rPh sb="2" eb="4">
      <t>コショウ</t>
    </rPh>
    <rPh sb="6" eb="8">
      <t>ショウメイ</t>
    </rPh>
    <rPh sb="13" eb="15">
      <t>コウシン</t>
    </rPh>
    <rPh sb="15" eb="16">
      <t>ズ</t>
    </rPh>
    <rPh sb="18" eb="20">
      <t>オクガイ</t>
    </rPh>
    <rPh sb="25" eb="27">
      <t>ゲンザイ</t>
    </rPh>
    <rPh sb="27" eb="29">
      <t>シヨウ</t>
    </rPh>
    <phoneticPr fontId="1"/>
  </si>
  <si>
    <t>従量B</t>
    <rPh sb="0" eb="2">
      <t>ジュウリョウ</t>
    </rPh>
    <phoneticPr fontId="1"/>
  </si>
  <si>
    <t>無</t>
    <rPh sb="0" eb="1">
      <t>ナ</t>
    </rPh>
    <phoneticPr fontId="1"/>
  </si>
  <si>
    <t>業務用高圧１型</t>
    <rPh sb="0" eb="5">
      <t>ギョウムヨウコウアツ</t>
    </rPh>
    <rPh sb="6" eb="7">
      <t>ガタ</t>
    </rPh>
    <phoneticPr fontId="1"/>
  </si>
  <si>
    <t>９時間</t>
    <rPh sb="1" eb="3">
      <t>ジカン</t>
    </rPh>
    <phoneticPr fontId="1"/>
  </si>
  <si>
    <t>電力：３４KW　　　　　　　電圧：６KV</t>
    <rPh sb="0" eb="2">
      <t>デンリョク</t>
    </rPh>
    <rPh sb="14" eb="16">
      <t>デンアツ</t>
    </rPh>
    <phoneticPr fontId="1"/>
  </si>
  <si>
    <t>３０日</t>
    <rPh sb="2" eb="3">
      <t>ニチ</t>
    </rPh>
    <phoneticPr fontId="1"/>
  </si>
  <si>
    <t>藤代駅南口に含まれる</t>
    <rPh sb="0" eb="2">
      <t>フジシロ</t>
    </rPh>
    <rPh sb="2" eb="3">
      <t>エキ</t>
    </rPh>
    <rPh sb="3" eb="5">
      <t>ミナミグチ</t>
    </rPh>
    <rPh sb="6" eb="7">
      <t>フク</t>
    </rPh>
    <phoneticPr fontId="1"/>
  </si>
  <si>
    <t>藤代駅南口に含まれる</t>
  </si>
  <si>
    <t>従量街灯C</t>
    <rPh sb="0" eb="2">
      <t>ジュウリョウ</t>
    </rPh>
    <rPh sb="2" eb="4">
      <t>ガイトウ</t>
    </rPh>
    <phoneticPr fontId="1"/>
  </si>
  <si>
    <t>（取手西小に含む）</t>
    <rPh sb="1" eb="3">
      <t>トリデ</t>
    </rPh>
    <rPh sb="3" eb="5">
      <t>ニシショウ</t>
    </rPh>
    <rPh sb="6" eb="7">
      <t>フク</t>
    </rPh>
    <phoneticPr fontId="1"/>
  </si>
  <si>
    <t xml:space="preserve">省エネ診断実施状況
</t>
  </si>
  <si>
    <t>60ｋVA</t>
  </si>
  <si>
    <t>105ｋVA</t>
  </si>
  <si>
    <t>200ｋVA</t>
  </si>
  <si>
    <t>450ｋVA</t>
  </si>
  <si>
    <t>525ｋVA</t>
  </si>
  <si>
    <t>80ｋVA</t>
  </si>
  <si>
    <t>1230ｋVA</t>
  </si>
  <si>
    <t>自動点滅器・タイマー・人感制御により時間変動あり</t>
  </si>
  <si>
    <t>電気代は藤代駅に含まれる</t>
    <rPh sb="0" eb="3">
      <t>デンキダイ</t>
    </rPh>
    <rPh sb="8" eb="9">
      <t>フク</t>
    </rPh>
    <phoneticPr fontId="1"/>
  </si>
  <si>
    <t>【５/１7更新版】取手市省エネ設備機器更新一斉サウンディング型市場調査データシート【公共施設】</t>
    <rPh sb="5" eb="7">
      <t>コウシン</t>
    </rPh>
    <rPh sb="7" eb="8">
      <t>バン</t>
    </rPh>
    <rPh sb="9" eb="12">
      <t>トリデシ</t>
    </rPh>
    <rPh sb="12" eb="13">
      <t>ショウ</t>
    </rPh>
    <rPh sb="15" eb="17">
      <t>セツビ</t>
    </rPh>
    <rPh sb="17" eb="19">
      <t>キキ</t>
    </rPh>
    <rPh sb="19" eb="21">
      <t>コウシン</t>
    </rPh>
    <rPh sb="21" eb="23">
      <t>イッセイ</t>
    </rPh>
    <rPh sb="30" eb="31">
      <t>ガタ</t>
    </rPh>
    <rPh sb="31" eb="33">
      <t>シジョウ</t>
    </rPh>
    <rPh sb="33" eb="35">
      <t>チョウサ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</si>
</sst>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#,###,###&quot;円&quot;"/>
    <numFmt numFmtId="177" formatCode="###&quot;日&quot;"/>
    <numFmt numFmtId="178" formatCode="###&quot;時&quot;&quot;間&quot;"/>
    <numFmt numFmtId="179" formatCode="####&quot;年&quot;"/>
  </numFmts>
  <fonts count="2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Pゴシック"/>
      <family val="3"/>
    </font>
    <font>
      <b/>
      <sz val="11"/>
      <color rgb="FFFF0000"/>
      <name val="BIZ UDゴシック"/>
      <family val="3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b/>
      <sz val="16"/>
      <color theme="1"/>
      <name val="BIZ UDPゴシック"/>
      <family val="3"/>
    </font>
    <font>
      <sz val="14"/>
      <color theme="1"/>
      <name val="BIZ UDPゴシック"/>
    </font>
    <font>
      <b/>
      <sz val="11"/>
      <color auto="1"/>
      <name val="BIZ UDPゴシック"/>
      <family val="3"/>
    </font>
    <font>
      <b/>
      <sz val="12"/>
      <color theme="1"/>
      <name val="BIZ UDPゴシック"/>
      <family val="3"/>
    </font>
    <font>
      <i/>
      <sz val="11"/>
      <color theme="1"/>
      <name val="BIZ UDPゴシック"/>
      <family val="3"/>
    </font>
    <font>
      <b/>
      <sz val="11"/>
      <color rgb="FFFF0000"/>
      <name val="游ゴシック"/>
      <family val="3"/>
      <scheme val="minor"/>
    </font>
    <font>
      <b/>
      <sz val="11"/>
      <color theme="1"/>
      <name val="BIZ UDPゴシック"/>
      <family val="3"/>
    </font>
    <font>
      <b/>
      <sz val="12"/>
      <color rgb="FFFF0000"/>
      <name val="BIZ UDPゴシック"/>
      <family val="3"/>
    </font>
    <font>
      <b/>
      <i/>
      <sz val="11"/>
      <color theme="1"/>
      <name val="BIZ UDPゴシック"/>
      <family val="3"/>
    </font>
    <font>
      <b/>
      <sz val="14"/>
      <color rgb="FFFF0000"/>
      <name val="BIZ UDゴシック"/>
      <family val="3"/>
    </font>
    <font>
      <b/>
      <sz val="14"/>
      <color auto="1"/>
      <name val="BIZ UDゴシック"/>
      <family val="3"/>
    </font>
    <font>
      <b/>
      <sz val="11"/>
      <color theme="1"/>
      <name val="游ゴシック"/>
      <family val="3"/>
      <scheme val="minor"/>
    </font>
    <font>
      <sz val="12"/>
      <color theme="1"/>
      <name val="BIZ UDPゴシック"/>
      <family val="3"/>
    </font>
    <font>
      <i/>
      <sz val="12"/>
      <color theme="1"/>
      <name val="BIZ UDPゴシック"/>
      <family val="3"/>
    </font>
    <font>
      <b/>
      <sz val="14"/>
      <color theme="1"/>
      <name val="游ゴシック"/>
      <family val="3"/>
      <scheme val="minor"/>
    </font>
    <font>
      <sz val="12"/>
      <color auto="1"/>
      <name val="BIZ UDPゴシック"/>
      <family val="3"/>
    </font>
    <font>
      <sz val="11"/>
      <color auto="1"/>
      <name val="BIZ UDP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6"/>
        <bgColor theme="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8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8" tint="0.8"/>
        <bgColor indexed="64"/>
      </patternFill>
    </fill>
    <fill>
      <patternFill patternType="solid">
        <fgColor theme="8" tint="0.8"/>
        <bgColor theme="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7" fontId="0" fillId="0" borderId="0" xfId="0" applyNumberFormat="1" applyFont="1" applyProtection="1">
      <alignment vertical="center"/>
    </xf>
    <xf numFmtId="178" fontId="0" fillId="0" borderId="0" xfId="0" applyNumberFormat="1" applyFont="1" applyProtection="1">
      <alignment vertical="center"/>
    </xf>
    <xf numFmtId="179" fontId="0" fillId="0" borderId="0" xfId="1" applyNumberFormat="1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left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shrinkToFit="1"/>
    </xf>
    <xf numFmtId="0" fontId="2" fillId="3" borderId="9" xfId="0" applyNumberFormat="1" applyFont="1" applyFill="1" applyBorder="1" applyAlignment="1" applyProtection="1">
      <alignment horizontal="left" vertical="center" shrinkToFit="1"/>
    </xf>
    <xf numFmtId="0" fontId="2" fillId="0" borderId="10" xfId="0" applyNumberFormat="1" applyFont="1" applyFill="1" applyBorder="1" applyAlignment="1" applyProtection="1">
      <alignment horizontal="left" vertical="center" shrinkToFit="1"/>
    </xf>
    <xf numFmtId="0" fontId="2" fillId="0" borderId="11" xfId="0" applyNumberFormat="1" applyFont="1" applyFill="1" applyBorder="1" applyAlignment="1" applyProtection="1">
      <alignment horizontal="left" vertical="center" shrinkToFit="1"/>
    </xf>
    <xf numFmtId="0" fontId="10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shrinkToFit="1"/>
    </xf>
    <xf numFmtId="0" fontId="2" fillId="3" borderId="13" xfId="0" applyNumberFormat="1" applyFont="1" applyFill="1" applyBorder="1" applyAlignment="1" applyProtection="1">
      <alignment horizontal="left" vertical="center" shrinkToFit="1"/>
    </xf>
    <xf numFmtId="0" fontId="2" fillId="0" borderId="14" xfId="0" applyNumberFormat="1" applyFont="1" applyFill="1" applyBorder="1" applyAlignment="1" applyProtection="1">
      <alignment horizontal="left" vertical="center" shrinkToFit="1"/>
    </xf>
    <xf numFmtId="0" fontId="2" fillId="0" borderId="15" xfId="0" applyNumberFormat="1" applyFont="1" applyFill="1" applyBorder="1" applyAlignment="1" applyProtection="1">
      <alignment horizontal="left" vertical="center" shrinkToFit="1"/>
    </xf>
    <xf numFmtId="0" fontId="10" fillId="0" borderId="16" xfId="0" applyNumberFormat="1" applyFont="1" applyBorder="1" applyAlignment="1" applyProtection="1">
      <alignment horizontal="left" vertical="center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 shrinkToFit="1"/>
    </xf>
    <xf numFmtId="0" fontId="2" fillId="3" borderId="13" xfId="0" applyNumberFormat="1" applyFont="1" applyFill="1" applyBorder="1" applyAlignment="1" applyProtection="1">
      <alignment horizontal="left" vertical="center" wrapText="1" shrinkToFit="1"/>
    </xf>
    <xf numFmtId="0" fontId="2" fillId="0" borderId="14" xfId="0" applyNumberFormat="1" applyFont="1" applyFill="1" applyBorder="1" applyAlignment="1" applyProtection="1">
      <alignment horizontal="left" vertical="center" wrapText="1" shrinkToFit="1"/>
    </xf>
    <xf numFmtId="0" fontId="2" fillId="0" borderId="15" xfId="0" applyNumberFormat="1" applyFont="1" applyFill="1" applyBorder="1" applyAlignment="1" applyProtection="1">
      <alignment horizontal="left" vertical="center" wrapText="1" shrinkToFit="1"/>
    </xf>
    <xf numFmtId="0" fontId="10" fillId="0" borderId="16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8" fillId="2" borderId="17" xfId="0" applyNumberFormat="1" applyFont="1" applyFill="1" applyBorder="1" applyAlignment="1" applyProtection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shrinkToFit="1"/>
    </xf>
    <xf numFmtId="0" fontId="13" fillId="3" borderId="5" xfId="0" applyNumberFormat="1" applyFont="1" applyFill="1" applyBorder="1" applyAlignment="1" applyProtection="1">
      <alignment horizontal="center" vertical="center" shrinkToFit="1"/>
    </xf>
    <xf numFmtId="0" fontId="13" fillId="0" borderId="6" xfId="0" applyNumberFormat="1" applyFont="1" applyFill="1" applyBorder="1" applyAlignment="1" applyProtection="1">
      <alignment horizontal="center" vertical="center" shrinkToFit="1"/>
    </xf>
    <xf numFmtId="0" fontId="14" fillId="0" borderId="20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>
      <alignment vertical="center"/>
    </xf>
    <xf numFmtId="0" fontId="12" fillId="4" borderId="21" xfId="0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>
      <alignment horizontal="center" vertical="center" shrinkToFit="1"/>
    </xf>
    <xf numFmtId="0" fontId="13" fillId="3" borderId="23" xfId="0" applyNumberFormat="1" applyFont="1" applyFill="1" applyBorder="1" applyAlignment="1" applyProtection="1">
      <alignment horizontal="center" vertical="center" shrinkToFit="1"/>
    </xf>
    <xf numFmtId="0" fontId="13" fillId="0" borderId="24" xfId="0" applyNumberFormat="1" applyFont="1" applyFill="1" applyBorder="1" applyAlignment="1" applyProtection="1">
      <alignment horizontal="center" vertical="center" shrinkToFit="1"/>
    </xf>
    <xf numFmtId="0" fontId="13" fillId="0" borderId="25" xfId="0" applyNumberFormat="1" applyFont="1" applyFill="1" applyBorder="1" applyAlignment="1" applyProtection="1">
      <alignment horizontal="center" vertical="center" shrinkToFit="1"/>
    </xf>
    <xf numFmtId="0" fontId="14" fillId="0" borderId="26" xfId="0" applyNumberFormat="1" applyFont="1" applyBorder="1" applyAlignment="1" applyProtection="1">
      <alignment horizontal="center" vertical="center" wrapText="1"/>
    </xf>
    <xf numFmtId="0" fontId="8" fillId="2" borderId="27" xfId="0" applyNumberFormat="1" applyFont="1" applyFill="1" applyBorder="1" applyAlignment="1" applyProtection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 vertical="center" shrinkToFit="1"/>
    </xf>
    <xf numFmtId="0" fontId="13" fillId="3" borderId="28" xfId="0" applyNumberFormat="1" applyFont="1" applyFill="1" applyBorder="1" applyAlignment="1" applyProtection="1">
      <alignment horizontal="center" vertical="center" shrinkToFit="1"/>
    </xf>
    <xf numFmtId="0" fontId="13" fillId="0" borderId="29" xfId="0" applyNumberFormat="1" applyFont="1" applyFill="1" applyBorder="1" applyAlignment="1" applyProtection="1">
      <alignment horizontal="center" vertical="center" shrinkToFit="1"/>
    </xf>
    <xf numFmtId="0" fontId="13" fillId="0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Border="1" applyAlignment="1" applyProtection="1">
      <alignment horizontal="center" vertical="center" wrapText="1"/>
    </xf>
    <xf numFmtId="0" fontId="16" fillId="4" borderId="32" xfId="0" applyFont="1" applyFill="1" applyBorder="1" applyAlignment="1" applyProtection="1">
      <alignment horizontal="left" vertical="center"/>
    </xf>
    <xf numFmtId="0" fontId="17" fillId="4" borderId="33" xfId="0" applyFont="1" applyFill="1" applyBorder="1" applyAlignment="1" applyProtection="1">
      <alignment vertical="center"/>
    </xf>
    <xf numFmtId="0" fontId="18" fillId="0" borderId="5" xfId="0" applyFont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wrapText="1" shrinkToFit="1"/>
    </xf>
    <xf numFmtId="0" fontId="18" fillId="3" borderId="5" xfId="0" applyNumberFormat="1" applyFont="1" applyFill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0" fontId="10" fillId="0" borderId="34" xfId="0" applyNumberFormat="1" applyFont="1" applyBorder="1" applyAlignment="1" applyProtection="1">
      <alignment horizontal="center" vertical="center"/>
    </xf>
    <xf numFmtId="0" fontId="16" fillId="4" borderId="35" xfId="0" applyFont="1" applyFill="1" applyBorder="1" applyAlignment="1" applyProtection="1">
      <alignment horizontal="left" vertical="center"/>
    </xf>
    <xf numFmtId="0" fontId="17" fillId="4" borderId="36" xfId="0" applyFont="1" applyFill="1" applyBorder="1" applyAlignment="1" applyProtection="1">
      <alignment vertical="center"/>
    </xf>
    <xf numFmtId="176" fontId="8" fillId="2" borderId="27" xfId="0" applyNumberFormat="1" applyFont="1" applyFill="1" applyBorder="1" applyAlignment="1" applyProtection="1">
      <alignment horizontal="center" vertical="center" wrapText="1"/>
    </xf>
    <xf numFmtId="176" fontId="18" fillId="0" borderId="29" xfId="0" applyNumberFormat="1" applyFont="1" applyBorder="1" applyAlignment="1" applyProtection="1">
      <alignment horizontal="center" vertical="center" shrinkToFit="1"/>
    </xf>
    <xf numFmtId="176" fontId="18" fillId="0" borderId="29" xfId="0" applyNumberFormat="1" applyFont="1" applyBorder="1" applyAlignment="1" applyProtection="1">
      <alignment horizontal="center" vertical="center" wrapText="1" shrinkToFit="1"/>
    </xf>
    <xf numFmtId="176" fontId="18" fillId="3" borderId="29" xfId="0" applyNumberFormat="1" applyFont="1" applyFill="1" applyBorder="1" applyAlignment="1" applyProtection="1">
      <alignment horizontal="center" vertical="center" shrinkToFit="1"/>
    </xf>
    <xf numFmtId="176" fontId="18" fillId="0" borderId="28" xfId="0" applyNumberFormat="1" applyFont="1" applyBorder="1" applyAlignment="1" applyProtection="1">
      <alignment horizontal="center" vertical="center" shrinkToFit="1"/>
    </xf>
    <xf numFmtId="176" fontId="18" fillId="0" borderId="37" xfId="0" applyNumberFormat="1" applyFont="1" applyBorder="1" applyAlignment="1" applyProtection="1">
      <alignment horizontal="center" vertical="center" shrinkToFit="1"/>
    </xf>
    <xf numFmtId="176" fontId="10" fillId="0" borderId="38" xfId="0" applyNumberFormat="1" applyFont="1" applyBorder="1" applyAlignment="1" applyProtection="1">
      <alignment horizontal="center" vertical="center" wrapText="1"/>
    </xf>
    <xf numFmtId="0" fontId="16" fillId="4" borderId="39" xfId="0" applyFont="1" applyFill="1" applyBorder="1" applyAlignment="1" applyProtection="1">
      <alignment horizontal="left" vertical="center"/>
    </xf>
    <xf numFmtId="0" fontId="17" fillId="4" borderId="40" xfId="0" applyFont="1" applyFill="1" applyBorder="1" applyAlignment="1" applyProtection="1">
      <alignment vertical="center"/>
    </xf>
    <xf numFmtId="176" fontId="8" fillId="2" borderId="41" xfId="0" applyNumberFormat="1" applyFont="1" applyFill="1" applyBorder="1" applyAlignment="1" applyProtection="1">
      <alignment horizontal="center" vertical="center" wrapText="1"/>
    </xf>
    <xf numFmtId="176" fontId="18" fillId="0" borderId="42" xfId="0" applyNumberFormat="1" applyFont="1" applyBorder="1" applyAlignment="1" applyProtection="1">
      <alignment horizontal="center" vertical="center" shrinkToFit="1"/>
    </xf>
    <xf numFmtId="176" fontId="18" fillId="0" borderId="10" xfId="0" applyNumberFormat="1" applyFont="1" applyBorder="1" applyAlignment="1" applyProtection="1">
      <alignment horizontal="center" vertical="center" shrinkToFit="1"/>
    </xf>
    <xf numFmtId="176" fontId="18" fillId="0" borderId="10" xfId="0" applyNumberFormat="1" applyFont="1" applyBorder="1" applyAlignment="1" applyProtection="1">
      <alignment horizontal="center" vertical="center" wrapText="1" shrinkToFit="1"/>
    </xf>
    <xf numFmtId="176" fontId="18" fillId="3" borderId="10" xfId="0" applyNumberFormat="1" applyFont="1" applyFill="1" applyBorder="1" applyAlignment="1" applyProtection="1">
      <alignment horizontal="center" vertical="center" shrinkToFit="1"/>
    </xf>
    <xf numFmtId="176" fontId="18" fillId="0" borderId="43" xfId="0" applyNumberFormat="1" applyFont="1" applyBorder="1" applyAlignment="1" applyProtection="1">
      <alignment horizontal="center" vertical="center" shrinkToFit="1"/>
    </xf>
    <xf numFmtId="176" fontId="18" fillId="0" borderId="11" xfId="0" applyNumberFormat="1" applyFont="1" applyBorder="1" applyAlignment="1" applyProtection="1">
      <alignment horizontal="center" vertical="center" shrinkToFit="1"/>
    </xf>
    <xf numFmtId="176" fontId="19" fillId="0" borderId="0" xfId="0" applyNumberFormat="1" applyFont="1" applyBorder="1" applyAlignment="1" applyProtection="1">
      <alignment horizontal="center" vertical="center" shrinkToFit="1"/>
    </xf>
    <xf numFmtId="0" fontId="20" fillId="5" borderId="32" xfId="0" applyFont="1" applyFill="1" applyBorder="1" applyAlignment="1" applyProtection="1">
      <alignment horizontal="left" vertical="center"/>
    </xf>
    <xf numFmtId="177" fontId="12" fillId="5" borderId="44" xfId="0" applyNumberFormat="1" applyFont="1" applyFill="1" applyBorder="1" applyAlignment="1" applyProtection="1">
      <alignment horizontal="center" vertical="center"/>
    </xf>
    <xf numFmtId="0" fontId="8" fillId="6" borderId="45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shrinkToFit="1"/>
    </xf>
    <xf numFmtId="0" fontId="19" fillId="0" borderId="34" xfId="0" applyNumberFormat="1" applyFont="1" applyBorder="1" applyAlignment="1" applyProtection="1">
      <alignment horizontal="center" vertical="center" wrapText="1" shrinkToFit="1"/>
    </xf>
    <xf numFmtId="0" fontId="20" fillId="5" borderId="35" xfId="0" applyFont="1" applyFill="1" applyBorder="1" applyAlignment="1" applyProtection="1">
      <alignment horizontal="left" vertical="center"/>
    </xf>
    <xf numFmtId="0" fontId="12" fillId="5" borderId="46" xfId="0" applyFont="1" applyFill="1" applyBorder="1" applyAlignment="1" applyProtection="1">
      <alignment vertical="center"/>
    </xf>
    <xf numFmtId="0" fontId="8" fillId="6" borderId="22" xfId="0" applyNumberFormat="1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shrinkToFit="1"/>
    </xf>
    <xf numFmtId="0" fontId="18" fillId="3" borderId="24" xfId="0" applyNumberFormat="1" applyFont="1" applyFill="1" applyBorder="1" applyAlignment="1" applyProtection="1">
      <alignment horizontal="center" vertical="center" shrinkToFit="1"/>
    </xf>
    <xf numFmtId="0" fontId="18" fillId="0" borderId="47" xfId="0" applyFont="1" applyBorder="1" applyAlignment="1" applyProtection="1">
      <alignment horizontal="center" vertical="center" shrinkToFit="1"/>
    </xf>
    <xf numFmtId="0" fontId="10" fillId="0" borderId="48" xfId="0" applyNumberFormat="1" applyFont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vertical="center"/>
    </xf>
    <xf numFmtId="0" fontId="12" fillId="5" borderId="49" xfId="0" applyFont="1" applyFill="1" applyBorder="1" applyAlignment="1" applyProtection="1">
      <alignment vertical="center"/>
    </xf>
    <xf numFmtId="0" fontId="8" fillId="6" borderId="27" xfId="0" applyNumberFormat="1" applyFont="1" applyFill="1" applyBorder="1" applyAlignment="1" applyProtection="1">
      <alignment horizontal="center" vertical="center" wrapText="1"/>
    </xf>
    <xf numFmtId="177" fontId="12" fillId="5" borderId="46" xfId="0" applyNumberFormat="1" applyFont="1" applyFill="1" applyBorder="1" applyAlignment="1" applyProtection="1">
      <alignment horizontal="left" vertical="center"/>
    </xf>
    <xf numFmtId="177" fontId="8" fillId="6" borderId="50" xfId="0" applyNumberFormat="1" applyFont="1" applyFill="1" applyBorder="1" applyAlignment="1" applyProtection="1">
      <alignment horizontal="center" vertical="center" wrapText="1"/>
    </xf>
    <xf numFmtId="177" fontId="18" fillId="0" borderId="24" xfId="0" applyNumberFormat="1" applyFont="1" applyBorder="1" applyAlignment="1" applyProtection="1">
      <alignment horizontal="center" vertical="center" shrinkToFit="1"/>
    </xf>
    <xf numFmtId="177" fontId="18" fillId="3" borderId="24" xfId="0" applyNumberFormat="1" applyFont="1" applyFill="1" applyBorder="1" applyAlignment="1" applyProtection="1">
      <alignment horizontal="center" vertical="center" shrinkToFit="1"/>
    </xf>
    <xf numFmtId="177" fontId="21" fillId="0" borderId="24" xfId="0" applyNumberFormat="1" applyFont="1" applyBorder="1" applyAlignment="1" applyProtection="1">
      <alignment horizontal="center" vertical="center" shrinkToFit="1"/>
    </xf>
    <xf numFmtId="177" fontId="22" fillId="0" borderId="48" xfId="0" applyNumberFormat="1" applyFont="1" applyBorder="1" applyAlignment="1" applyProtection="1">
      <alignment horizontal="center" vertical="center" wrapText="1"/>
    </xf>
    <xf numFmtId="177" fontId="18" fillId="0" borderId="47" xfId="0" applyNumberFormat="1" applyFont="1" applyBorder="1" applyAlignment="1" applyProtection="1">
      <alignment horizontal="center" vertical="center" shrinkToFit="1"/>
    </xf>
    <xf numFmtId="177" fontId="10" fillId="0" borderId="48" xfId="0" applyNumberFormat="1" applyFont="1" applyBorder="1" applyAlignment="1" applyProtection="1">
      <alignment horizontal="center" vertical="center"/>
    </xf>
    <xf numFmtId="0" fontId="20" fillId="5" borderId="39" xfId="0" applyFont="1" applyFill="1" applyBorder="1" applyAlignment="1" applyProtection="1">
      <alignment horizontal="left" vertical="center"/>
    </xf>
    <xf numFmtId="177" fontId="12" fillId="5" borderId="28" xfId="0" applyNumberFormat="1" applyFont="1" applyFill="1" applyBorder="1" applyAlignment="1" applyProtection="1">
      <alignment horizontal="left" vertical="center"/>
    </xf>
    <xf numFmtId="178" fontId="8" fillId="6" borderId="51" xfId="0" applyNumberFormat="1" applyFont="1" applyFill="1" applyBorder="1" applyAlignment="1" applyProtection="1">
      <alignment horizontal="center" vertical="center" wrapText="1"/>
    </xf>
    <xf numFmtId="178" fontId="18" fillId="0" borderId="29" xfId="0" applyNumberFormat="1" applyFont="1" applyBorder="1" applyAlignment="1" applyProtection="1">
      <alignment horizontal="center" vertical="center" shrinkToFit="1"/>
    </xf>
    <xf numFmtId="178" fontId="21" fillId="0" borderId="29" xfId="0" applyNumberFormat="1" applyFont="1" applyBorder="1" applyAlignment="1" applyProtection="1">
      <alignment horizontal="left" vertical="center" wrapText="1" shrinkToFit="1"/>
    </xf>
    <xf numFmtId="178" fontId="18" fillId="3" borderId="29" xfId="0" applyNumberFormat="1" applyFont="1" applyFill="1" applyBorder="1" applyAlignment="1" applyProtection="1">
      <alignment horizontal="center" vertical="center" shrinkToFit="1"/>
    </xf>
    <xf numFmtId="0" fontId="18" fillId="0" borderId="29" xfId="0" applyFont="1" applyBorder="1" applyAlignment="1" applyProtection="1">
      <alignment horizontal="center" vertical="center" shrinkToFit="1"/>
    </xf>
    <xf numFmtId="178" fontId="22" fillId="0" borderId="38" xfId="0" applyNumberFormat="1" applyFont="1" applyBorder="1" applyAlignment="1" applyProtection="1">
      <alignment horizontal="center" vertical="center" wrapText="1"/>
    </xf>
    <xf numFmtId="178" fontId="18" fillId="0" borderId="37" xfId="0" applyNumberFormat="1" applyFont="1" applyBorder="1" applyAlignment="1" applyProtection="1">
      <alignment horizontal="center" vertical="center" shrinkToFit="1"/>
    </xf>
    <xf numFmtId="178" fontId="10" fillId="0" borderId="38" xfId="0" applyNumberFormat="1" applyFont="1" applyBorder="1" applyAlignment="1" applyProtection="1">
      <alignment horizontal="center" vertical="center"/>
    </xf>
    <xf numFmtId="0" fontId="20" fillId="7" borderId="32" xfId="0" applyFont="1" applyFill="1" applyBorder="1" applyAlignment="1" applyProtection="1">
      <alignment horizontal="left" vertical="center"/>
    </xf>
    <xf numFmtId="177" fontId="12" fillId="7" borderId="44" xfId="0" applyNumberFormat="1" applyFont="1" applyFill="1" applyBorder="1" applyAlignment="1" applyProtection="1">
      <alignment horizontal="center" vertical="center"/>
    </xf>
    <xf numFmtId="0" fontId="8" fillId="8" borderId="45" xfId="0" applyNumberFormat="1" applyFont="1" applyFill="1" applyBorder="1" applyAlignment="1" applyProtection="1">
      <alignment horizontal="center" vertical="center" wrapText="1"/>
    </xf>
    <xf numFmtId="0" fontId="20" fillId="7" borderId="35" xfId="0" applyFont="1" applyFill="1" applyBorder="1" applyAlignment="1" applyProtection="1">
      <alignment horizontal="left" vertical="center"/>
    </xf>
    <xf numFmtId="0" fontId="12" fillId="7" borderId="46" xfId="0" applyFont="1" applyFill="1" applyBorder="1" applyAlignment="1" applyProtection="1">
      <alignment horizontal="left" vertical="center"/>
    </xf>
    <xf numFmtId="0" fontId="8" fillId="8" borderId="27" xfId="0" applyNumberFormat="1" applyFont="1" applyFill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 shrinkToFit="1"/>
    </xf>
    <xf numFmtId="0" fontId="12" fillId="7" borderId="10" xfId="0" applyFont="1" applyFill="1" applyBorder="1" applyAlignment="1" applyProtection="1">
      <alignment horizontal="left" vertical="center"/>
    </xf>
    <xf numFmtId="177" fontId="12" fillId="7" borderId="46" xfId="0" applyNumberFormat="1" applyFont="1" applyFill="1" applyBorder="1" applyAlignment="1" applyProtection="1">
      <alignment vertical="center"/>
    </xf>
    <xf numFmtId="177" fontId="22" fillId="0" borderId="52" xfId="0" applyNumberFormat="1" applyFont="1" applyBorder="1" applyAlignment="1" applyProtection="1">
      <alignment horizontal="center" vertical="center" wrapText="1"/>
    </xf>
    <xf numFmtId="177" fontId="22" fillId="0" borderId="24" xfId="0" applyNumberFormat="1" applyFont="1" applyBorder="1" applyAlignment="1" applyProtection="1">
      <alignment horizontal="center" vertical="center" wrapText="1"/>
    </xf>
    <xf numFmtId="0" fontId="20" fillId="7" borderId="39" xfId="0" applyFont="1" applyFill="1" applyBorder="1" applyAlignment="1" applyProtection="1">
      <alignment horizontal="left" vertical="center"/>
    </xf>
    <xf numFmtId="177" fontId="12" fillId="7" borderId="10" xfId="0" applyNumberFormat="1" applyFont="1" applyFill="1" applyBorder="1" applyAlignment="1" applyProtection="1">
      <alignment vertical="center"/>
    </xf>
    <xf numFmtId="0" fontId="21" fillId="0" borderId="29" xfId="0" applyFont="1" applyBorder="1" applyAlignment="1" applyProtection="1">
      <alignment horizontal="left" vertical="center" wrapText="1" shrinkToFit="1"/>
    </xf>
    <xf numFmtId="0" fontId="18" fillId="3" borderId="29" xfId="0" applyNumberFormat="1" applyFont="1" applyFill="1" applyBorder="1" applyAlignment="1" applyProtection="1">
      <alignment horizontal="center" vertical="center" shrinkToFit="1"/>
    </xf>
    <xf numFmtId="178" fontId="22" fillId="0" borderId="53" xfId="0" applyNumberFormat="1" applyFont="1" applyBorder="1" applyAlignment="1" applyProtection="1">
      <alignment horizontal="center" vertical="center" wrapText="1"/>
    </xf>
    <xf numFmtId="178" fontId="22" fillId="0" borderId="29" xfId="0" applyNumberFormat="1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shrinkToFit="1"/>
    </xf>
    <xf numFmtId="0" fontId="10" fillId="0" borderId="38" xfId="0" applyFont="1" applyBorder="1" applyAlignment="1" applyProtection="1">
      <alignment horizontal="center" vertical="center"/>
    </xf>
    <xf numFmtId="0" fontId="20" fillId="9" borderId="32" xfId="0" applyFont="1" applyFill="1" applyBorder="1" applyAlignment="1" applyProtection="1">
      <alignment horizontal="left" vertical="center"/>
    </xf>
    <xf numFmtId="0" fontId="12" fillId="9" borderId="44" xfId="0" applyFont="1" applyFill="1" applyBorder="1" applyAlignment="1" applyProtection="1">
      <alignment vertical="center"/>
    </xf>
    <xf numFmtId="0" fontId="8" fillId="10" borderId="45" xfId="0" applyNumberFormat="1" applyFont="1" applyFill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shrinkToFit="1"/>
    </xf>
    <xf numFmtId="0" fontId="20" fillId="9" borderId="35" xfId="0" applyFont="1" applyFill="1" applyBorder="1" applyAlignment="1" applyProtection="1">
      <alignment horizontal="left" vertical="center"/>
    </xf>
    <xf numFmtId="0" fontId="12" fillId="9" borderId="36" xfId="0" applyFont="1" applyFill="1" applyBorder="1" applyAlignment="1" applyProtection="1">
      <alignment vertical="center"/>
    </xf>
    <xf numFmtId="0" fontId="8" fillId="10" borderId="22" xfId="0" applyNumberFormat="1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 shrinkToFit="1"/>
    </xf>
    <xf numFmtId="0" fontId="18" fillId="0" borderId="54" xfId="0" applyFont="1" applyBorder="1" applyAlignment="1" applyProtection="1">
      <alignment horizontal="center" vertical="center" shrinkToFit="1"/>
    </xf>
    <xf numFmtId="0" fontId="12" fillId="9" borderId="46" xfId="0" applyFont="1" applyFill="1" applyBorder="1" applyAlignment="1" applyProtection="1">
      <alignment vertical="center"/>
    </xf>
    <xf numFmtId="0" fontId="12" fillId="9" borderId="49" xfId="0" applyFont="1" applyFill="1" applyBorder="1" applyAlignment="1" applyProtection="1">
      <alignment vertical="center"/>
    </xf>
    <xf numFmtId="0" fontId="12" fillId="9" borderId="55" xfId="0" applyFont="1" applyFill="1" applyBorder="1" applyAlignment="1" applyProtection="1">
      <alignment vertical="center"/>
    </xf>
    <xf numFmtId="0" fontId="8" fillId="10" borderId="22" xfId="0" applyNumberFormat="1" applyFont="1" applyFill="1" applyBorder="1" applyAlignment="1" applyProtection="1">
      <alignment horizontal="center" vertical="center"/>
    </xf>
    <xf numFmtId="35" fontId="18" fillId="0" borderId="54" xfId="0" applyNumberFormat="1" applyFont="1" applyBorder="1" applyAlignment="1" applyProtection="1">
      <alignment horizontal="center" vertical="center" wrapText="1" shrinkToFit="1"/>
    </xf>
    <xf numFmtId="0" fontId="20" fillId="9" borderId="39" xfId="0" applyFont="1" applyFill="1" applyBorder="1" applyAlignment="1" applyProtection="1">
      <alignment horizontal="left" vertical="center"/>
    </xf>
    <xf numFmtId="0" fontId="12" fillId="9" borderId="40" xfId="0" applyFont="1" applyFill="1" applyBorder="1" applyAlignment="1" applyProtection="1">
      <alignment vertical="center"/>
    </xf>
    <xf numFmtId="0" fontId="8" fillId="10" borderId="41" xfId="0" applyNumberFormat="1" applyFont="1" applyFill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 wrapText="1" shrinkToFit="1"/>
    </xf>
    <xf numFmtId="0" fontId="18" fillId="0" borderId="46" xfId="0" applyFont="1" applyBorder="1" applyAlignment="1" applyProtection="1">
      <alignment horizontal="center" vertical="center" shrinkToFit="1"/>
    </xf>
    <xf numFmtId="0" fontId="20" fillId="11" borderId="32" xfId="0" applyFont="1" applyFill="1" applyBorder="1" applyAlignment="1" applyProtection="1">
      <alignment horizontal="left" vertical="center"/>
    </xf>
    <xf numFmtId="179" fontId="12" fillId="11" borderId="33" xfId="1" applyNumberFormat="1" applyFont="1" applyFill="1" applyBorder="1" applyAlignment="1" applyProtection="1">
      <alignment vertical="center"/>
    </xf>
    <xf numFmtId="0" fontId="8" fillId="12" borderId="19" xfId="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shrinkToFit="1"/>
    </xf>
    <xf numFmtId="0" fontId="20" fillId="11" borderId="35" xfId="0" applyFont="1" applyFill="1" applyBorder="1" applyAlignment="1" applyProtection="1">
      <alignment horizontal="left" vertical="center"/>
    </xf>
    <xf numFmtId="179" fontId="12" fillId="11" borderId="56" xfId="1" applyNumberFormat="1" applyFont="1" applyFill="1" applyBorder="1" applyAlignment="1" applyProtection="1">
      <alignment vertical="center"/>
    </xf>
    <xf numFmtId="179" fontId="8" fillId="12" borderId="22" xfId="0" applyNumberFormat="1" applyFont="1" applyFill="1" applyBorder="1" applyAlignment="1" applyProtection="1">
      <alignment horizontal="center" vertical="center" wrapText="1"/>
    </xf>
    <xf numFmtId="179" fontId="18" fillId="0" borderId="24" xfId="0" applyNumberFormat="1" applyFont="1" applyFill="1" applyBorder="1" applyAlignment="1" applyProtection="1">
      <alignment horizontal="center" vertical="center" shrinkToFit="1"/>
    </xf>
    <xf numFmtId="179" fontId="18" fillId="3" borderId="24" xfId="0" applyNumberFormat="1" applyFont="1" applyFill="1" applyBorder="1" applyAlignment="1" applyProtection="1">
      <alignment horizontal="center" vertical="center" shrinkToFit="1"/>
    </xf>
    <xf numFmtId="179" fontId="21" fillId="0" borderId="24" xfId="0" applyNumberFormat="1" applyFont="1" applyBorder="1" applyAlignment="1" applyProtection="1">
      <alignment horizontal="center" vertical="center" wrapText="1" shrinkToFit="1"/>
    </xf>
    <xf numFmtId="179" fontId="18" fillId="0" borderId="47" xfId="0" applyNumberFormat="1" applyFont="1" applyBorder="1" applyAlignment="1" applyProtection="1">
      <alignment horizontal="center" vertical="center" shrinkToFit="1"/>
    </xf>
    <xf numFmtId="179" fontId="10" fillId="0" borderId="48" xfId="0" applyNumberFormat="1" applyFont="1" applyBorder="1" applyAlignment="1" applyProtection="1">
      <alignment horizontal="center" vertical="center"/>
    </xf>
    <xf numFmtId="0" fontId="20" fillId="11" borderId="39" xfId="0" applyFont="1" applyFill="1" applyBorder="1" applyAlignment="1" applyProtection="1">
      <alignment horizontal="left" vertical="center"/>
    </xf>
    <xf numFmtId="179" fontId="12" fillId="11" borderId="40" xfId="1" applyNumberFormat="1" applyFont="1" applyFill="1" applyBorder="1" applyAlignment="1" applyProtection="1">
      <alignment vertical="center"/>
    </xf>
    <xf numFmtId="0" fontId="8" fillId="12" borderId="41" xfId="0" applyNumberFormat="1" applyFont="1" applyFill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shrinkToFit="1"/>
    </xf>
    <xf numFmtId="0" fontId="5" fillId="4" borderId="39" xfId="0" applyFont="1" applyFill="1" applyBorder="1" applyProtection="1">
      <alignment vertical="center"/>
    </xf>
    <xf numFmtId="0" fontId="12" fillId="4" borderId="31" xfId="0" applyFont="1" applyFill="1" applyBorder="1" applyAlignment="1" applyProtection="1">
      <alignment vertical="center"/>
    </xf>
    <xf numFmtId="0" fontId="8" fillId="2" borderId="57" xfId="0" applyFont="1" applyFill="1" applyBorder="1" applyAlignment="1" applyProtection="1">
      <alignment horizontal="center" vertical="top"/>
    </xf>
    <xf numFmtId="0" fontId="10" fillId="0" borderId="43" xfId="0" applyFont="1" applyFill="1" applyBorder="1" applyProtection="1">
      <alignment vertical="center"/>
    </xf>
    <xf numFmtId="0" fontId="22" fillId="0" borderId="43" xfId="0" applyFont="1" applyFill="1" applyBorder="1" applyAlignment="1" applyProtection="1">
      <alignment horizontal="left" vertical="center" wrapText="1"/>
    </xf>
    <xf numFmtId="0" fontId="22" fillId="0" borderId="43" xfId="0" applyFont="1" applyFill="1" applyBorder="1" applyAlignment="1" applyProtection="1">
      <alignment horizontal="left" vertical="center"/>
    </xf>
    <xf numFmtId="0" fontId="2" fillId="0" borderId="43" xfId="0" applyFont="1" applyFill="1" applyBorder="1" applyAlignment="1" applyProtection="1">
      <alignment horizontal="left" vertical="center"/>
    </xf>
    <xf numFmtId="0" fontId="10" fillId="3" borderId="43" xfId="0" applyFont="1" applyFill="1" applyBorder="1" applyProtection="1">
      <alignment vertical="center"/>
    </xf>
    <xf numFmtId="0" fontId="2" fillId="0" borderId="58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2" fillId="0" borderId="59" xfId="0" applyFont="1" applyBorder="1" applyAlignment="1" applyProtection="1">
      <alignment horizontal="left" vertical="center"/>
    </xf>
    <xf numFmtId="0" fontId="10" fillId="0" borderId="58" xfId="0" applyFont="1" applyBorder="1" applyProtection="1">
      <alignment vertical="center"/>
    </xf>
    <xf numFmtId="0" fontId="2" fillId="0" borderId="0" xfId="0" applyFont="1">
      <alignment vertical="center"/>
    </xf>
  </cellXfs>
  <cellStyles count="2">
    <cellStyle name="標準" xfId="0" builtinId="0"/>
    <cellStyle name="桁区切り" xfId="1" builtinId="6"/>
  </cellStyles>
  <dxfs count="82">
    <dxf>
      <font>
        <name val="BIZ UDPゴシック"/>
        <i/>
        <strike val="0"/>
        <u val="none"/>
        <vertAlign val="baseline"/>
      </font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9" formatCode="####&quot;年&quot;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9" formatCode="####&quot;年&quot;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diagonal/>
      </border>
      <protection locked="1" hidden="0"/>
    </dxf>
    <dxf>
      <font>
        <name val="BIZ UDPゴシック"/>
        <i/>
        <strike val="0"/>
        <u val="none"/>
        <vertAlign val="baseline"/>
      </font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diagonal/>
      </border>
      <protection locked="1" hidden="0"/>
    </dxf>
    <dxf>
      <font>
        <name val="BIZ UDPゴシック"/>
        <i/>
        <strike val="0"/>
        <u val="none"/>
        <vertAlign val="baseline"/>
      </font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diagonal/>
      </border>
      <protection locked="1" hidden="0"/>
    </dxf>
    <dxf>
      <font>
        <name val="BIZ UDPゴシック"/>
        <i/>
        <strike val="0"/>
        <u val="none"/>
        <vertAlign val="baseline"/>
      </font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  <diagonal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alignment horizont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trike val="0"/>
        <sz val="12"/>
        <u val="none"/>
        <vertAlign val="baseline"/>
      </font>
      <numFmt numFmtId="0" formatCode="General"/>
      <alignment horizont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8" formatCode="###&quot;時&quot;&quot;間&quot;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8" formatCode="###&quot;時&quot;&quot;間&quot;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7" formatCode="###&quot;日&quot;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7" formatCode="###&quot;日&quot;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sz val="12"/>
        <u val="none"/>
        <vertAlign val="baseline"/>
      </font>
      <numFmt numFmtId="0" formatCode="General"/>
      <alignment horizont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sz val="12"/>
        <u val="none"/>
        <vertAlign val="baseline"/>
      </font>
      <numFmt numFmtId="0" formatCode="General"/>
      <alignment horizontal="center" shrinkToFit="1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sz val="12"/>
      </font>
      <numFmt numFmtId="176" formatCode="##,###,###&quot;円&quot;"/>
      <alignment horizontal="center" shrinkToFit="1" readingOrder="0"/>
      <border>
        <left/>
        <right/>
        <top style="thin">
          <color indexed="64"/>
        </top>
        <bottom/>
        <vertical>
          <color auto="1"/>
        </vertical>
      </border>
      <protection locked="1" hidden="0"/>
    </dxf>
    <dxf>
      <font>
        <name val="BIZ UDPゴシック"/>
        <sz val="12"/>
      </font>
      <numFmt numFmtId="176" formatCode="##,###,###&quot;円&quot;"/>
      <alignment horizontal="center" shrinkToFit="1" readingOrder="0"/>
      <border>
        <left/>
        <right/>
        <top style="thin">
          <color indexed="64"/>
        </top>
        <bottom/>
        <vertical>
          <color auto="1"/>
        </vertical>
      </border>
      <protection locked="1" hidden="0"/>
    </dxf>
    <dxf>
      <font>
        <name val="BIZ UDPゴシック"/>
        <i/>
        <strike val="0"/>
        <u val="none"/>
        <vertAlign val="baseline"/>
      </font>
      <numFmt numFmtId="176" formatCode="##,###,###&quot;円&quot;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176" formatCode="##,###,###&quot;円&quot;"/>
      <alignment horizontal="center" readingOrder="0"/>
      <border>
        <left style="hair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center" readingOrder="0"/>
      <border>
        <left style="medium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medium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medium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hair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hair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hair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/>
        <right style="hair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 style="medium">
          <color indexed="64"/>
        </left>
        <right style="hair">
          <color indexed="64"/>
        </right>
        <top/>
        <bottom/>
      </border>
      <protection locked="1" hidden="0"/>
    </dxf>
    <dxf>
      <font>
        <name val="BIZ UDPゴシック"/>
        <b/>
        <strike val="0"/>
        <u val="none"/>
        <vertAlign val="baseline"/>
      </font>
      <numFmt numFmtId="0" formatCode="General"/>
      <alignment horizontal="center" readingOrder="0"/>
      <border>
        <left style="medium">
          <color indexed="64"/>
        </left>
        <right style="hair">
          <color indexed="64"/>
        </right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wrapText="1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wrapText="1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wrapText="1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wrapText="1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readingOrder="0"/>
      <border>
        <left style="hair">
          <color indexed="64"/>
        </left>
        <right/>
        <top/>
        <bottom/>
      </border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readingOrder="0"/>
      <protection locked="1" hidden="0"/>
    </dxf>
    <dxf>
      <font>
        <name val="BIZ UDPゴシック"/>
        <i/>
        <strike val="0"/>
        <u val="none"/>
        <vertAlign val="baseline"/>
      </font>
      <numFmt numFmtId="0" formatCode="General"/>
      <alignment horizontal="left" readingOrder="0"/>
      <protection locked="1" hidden="0"/>
    </dxf>
    <dxf>
      <font>
        <name val="BIZ UDPゴシック"/>
        <b val="0"/>
        <i val="0"/>
        <strike val="0"/>
        <u val="none"/>
        <vertAlign val="baseline"/>
      </font>
      <protection locked="1" hidden="0"/>
    </dxf>
    <dxf>
      <font>
        <name val="BIZ UDPゴシック"/>
        <b val="0"/>
        <i val="0"/>
        <strike val="0"/>
        <u val="none"/>
        <vertAlign val="baseline"/>
      </font>
      <border>
        <left style="medium">
          <color indexed="64"/>
        </left>
        <right style="hair">
          <color indexed="64"/>
        </right>
        <top/>
        <bottom/>
        <horizontal>
          <color auto="1"/>
        </horizontal>
      </border>
      <protection locked="1" hidden="0"/>
    </dxf>
    <dxf>
      <border>
        <left style="medium">
          <color indexed="64"/>
        </left>
        <right style="thin">
          <color indexed="64"/>
        </right>
        <top/>
        <bottom/>
      </border>
    </dxf>
    <dxf>
      <font>
        <name val="BIZ UDPゴシック"/>
        <i/>
        <strike val="0"/>
        <u val="none"/>
        <vertAlign val="baseline"/>
      </font>
      <protection locked="1" hidden="0"/>
    </dxf>
    <dxf>
      <font>
        <name val="BIZ UDPゴシック"/>
        <i/>
        <strike val="0"/>
        <u val="none"/>
        <vertAlign val="baseline"/>
      </font>
      <protection locked="1" hidden="0"/>
    </dxf>
    <dxf>
      <font>
        <name val="BIZ UDPゴシック"/>
        <b/>
        <strike val="0"/>
        <color auto="1"/>
        <u val="none"/>
        <vertAlign val="baseline"/>
      </font>
      <fill>
        <patternFill patternType="solid">
          <fgColor theme="4"/>
          <bgColor theme="4"/>
        </patternFill>
      </fill>
      <alignment horizontal="center" readingOrder="0"/>
      <protection locked="1" hidden="0"/>
    </dxf>
    <dxf>
      <fill>
        <patternFill>
          <bgColor theme="8" tint="0.8"/>
        </patternFill>
      </fill>
    </dxf>
    <dxf>
      <fill>
        <patternFill>
          <bgColor theme="4"/>
        </patternFill>
      </fill>
    </dxf>
  </dxfs>
  <tableStyles count="1" defaultTableStyle="TableStyleMedium2" defaultPivotStyle="PivotStyleLight16">
    <tableStyle name="テーブル スタイル 1" pivot="0" count="2">
      <tableStyleElement type="totalRow" dxfId="81"/>
      <tableStyleElement type="firstRowStripe" dxfId="80"/>
    </tableStyle>
  </tableStyle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5" name="テーブル5" displayName="テーブル5" ref="A4:AL92" totalsRowCount="1" headerRowDxfId="79" dataDxfId="77" totalsRowDxfId="78" tableBorderDxfId="76">
  <autoFilter ref="A4:AL91"/>
  <sortState ref="A5:AL91">
    <sortCondition ref="A5:A91"/>
  </sortState>
  <tableColumns count="38">
    <tableColumn id="38" name="番号" totalsRowLabel="集計" dataDxfId="75" totalsRowDxfId="74"/>
    <tableColumn id="1" name="部名" dataDxfId="73" totalsRowDxfId="72"/>
    <tableColumn id="2" name="課名" dataDxfId="71" totalsRowDxfId="70"/>
    <tableColumn id="3" name="施設名" dataDxfId="69" totalsRowDxfId="68"/>
    <tableColumn id="4" name="建物名" dataDxfId="67" totalsRowDxfId="66"/>
    <tableColumn id="5" name="LED_x000a_屋内" totalsRowFunction="count" dataDxfId="65" totalsRowDxfId="64"/>
    <tableColumn id="6" name="LED_x000a_屋外" totalsRowFunction="count" dataDxfId="63" totalsRowDxfId="62"/>
    <tableColumn id="7" name="空調_x000a_設備" totalsRowFunction="count" dataDxfId="61" totalsRowDxfId="60"/>
    <tableColumn id="8" name="受変電_x000a_設備" totalsRowFunction="count" dataDxfId="59" totalsRowDxfId="58"/>
    <tableColumn id="9" name="電力契約情報_x000a_（低圧・高圧・特別高圧）" dataDxfId="57" totalsRowDxfId="56"/>
    <tableColumn id="10" name="R3年度年間電気代_x000a_（円）" totalsRowFunction="sum" dataDxfId="55" totalsRowDxfId="54"/>
    <tableColumn id="37" name="省エネ診断実施状況_x000a_" dataDxfId="53" totalsRowDxfId="52"/>
    <tableColumn id="11" name="図面の有無_x000a_（データ・紙の別）" totalsRowFunction="count" dataDxfId="51" totalsRowDxfId="50"/>
    <tableColumn id="12" name="白熱灯" totalsRowFunction="sum" dataDxfId="49" totalsRowDxfId="48"/>
    <tableColumn id="13" name="蛍光灯" totalsRowFunction="sum" dataDxfId="47" totalsRowDxfId="46"/>
    <tableColumn id="14" name="水銀灯・HID" totalsRowFunction="sum" dataDxfId="45" totalsRowDxfId="44"/>
    <tableColumn id="15" name="LED" totalsRowFunction="sum" dataDxfId="43" totalsRowDxfId="42"/>
    <tableColumn id="16" name="従来型" totalsRowFunction="sum" dataDxfId="41" totalsRowDxfId="40"/>
    <tableColumn id="17" name="LED　　" totalsRowFunction="sum" dataDxfId="39" totalsRowDxfId="38"/>
    <tableColumn id="18" name="使用日数（日/月）" dataDxfId="37" totalsRowDxfId="36"/>
    <tableColumn id="19" name="使用時間（日）" dataDxfId="35" totalsRowDxfId="34"/>
    <tableColumn id="20" name="図面の有無_x000a_（データ・紙の別）　　　" totalsRowFunction="count" dataDxfId="33" totalsRowDxfId="32"/>
    <tableColumn id="21" name="白熱灯　" totalsRowFunction="sum" dataDxfId="31" totalsRowDxfId="30"/>
    <tableColumn id="22" name="蛍光灯　" totalsRowFunction="sum" dataDxfId="29" totalsRowDxfId="28"/>
    <tableColumn id="23" name="水銀灯・HID　" totalsRowFunction="sum" dataDxfId="27" totalsRowDxfId="26"/>
    <tableColumn id="24" name="LED　" totalsRowFunction="sum" dataDxfId="25" totalsRowDxfId="24"/>
    <tableColumn id="25" name="_x000a_使用日数（日/月）" dataDxfId="23" totalsRowDxfId="22"/>
    <tableColumn id="26" name="_x000a_使用時間（日）" dataDxfId="21" totalsRowDxfId="20"/>
    <tableColumn id="29" name="図面の有無_x000a_（データ・紙の別）　" totalsRowFunction="count" dataDxfId="19" totalsRowDxfId="18"/>
    <tableColumn id="27" name="製造年（設置年）" totalsRowFunction="count" dataDxfId="17" totalsRowDxfId="16"/>
    <tableColumn id="28" name="個別式/セントラル式" dataDxfId="15" totalsRowDxfId="14"/>
    <tableColumn id="30" name="EHP/GHP/その他" dataDxfId="13" totalsRowDxfId="12"/>
    <tableColumn id="31" name="数量" dataDxfId="11" totalsRowDxfId="10"/>
    <tableColumn id="32" name="圧縮機定格出力" dataDxfId="9" totalsRowDxfId="8"/>
    <tableColumn id="34" name="図面の有無_x000a_（データ・紙の別）　　" totalsRowFunction="count" dataDxfId="7" totalsRowDxfId="6"/>
    <tableColumn id="33" name="製造年（設置年）2" dataDxfId="5" totalsRowDxfId="4"/>
    <tableColumn id="35" name="設備容量" dataDxfId="3" totalsRowDxfId="2"/>
    <tableColumn id="36" name="備考" totalsRowFunction="count" dataDxfId="1" totalsRow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92"/>
  <sheetViews>
    <sheetView showGridLines="0" tabSelected="1" view="pageBreakPreview" zoomScale="80" zoomScaleNormal="80" zoomScaleSheetLayoutView="80" workbookViewId="0">
      <pane xSplit="9" ySplit="4" topLeftCell="J5" activePane="bottomRight" state="frozen"/>
      <selection pane="topRight"/>
      <selection pane="bottomLeft"/>
      <selection pane="bottomRight" activeCell="A2" sqref="A2"/>
    </sheetView>
  </sheetViews>
  <sheetFormatPr defaultRowHeight="18.75"/>
  <cols>
    <col min="1" max="1" width="9" style="1" customWidth="1"/>
    <col min="2" max="2" width="11.625" style="2" customWidth="1"/>
    <col min="3" max="3" width="16.5" style="3" customWidth="1"/>
    <col min="4" max="4" width="18.625" style="4" customWidth="1"/>
    <col min="5" max="5" width="29.75" style="5" customWidth="1"/>
    <col min="6" max="6" width="7.625" style="4" customWidth="1"/>
    <col min="7" max="9" width="7.625" style="6" customWidth="1"/>
    <col min="10" max="10" width="20.625" style="6" customWidth="1"/>
    <col min="11" max="12" width="20.625" style="7" customWidth="1"/>
    <col min="13" max="13" width="20.625" style="4" customWidth="1"/>
    <col min="14" max="19" width="10.625" style="4" customWidth="1"/>
    <col min="20" max="20" width="20.625" style="8" customWidth="1"/>
    <col min="21" max="21" width="20.625" style="9" customWidth="1"/>
    <col min="22" max="22" width="20.625" style="4" customWidth="1"/>
    <col min="23" max="26" width="10.625" style="4" customWidth="1"/>
    <col min="27" max="36" width="20.625" style="4" customWidth="1"/>
    <col min="37" max="37" width="20.625" style="10" customWidth="1"/>
    <col min="38" max="38" width="39.625" style="4" customWidth="1"/>
    <col min="39" max="39" width="19.875" style="4" customWidth="1"/>
    <col min="40" max="40" width="13.75" style="4" customWidth="1"/>
    <col min="41" max="16384" width="9" style="4" customWidth="1"/>
  </cols>
  <sheetData>
    <row r="1" spans="1:38" ht="31.5" customHeight="1">
      <c r="A1" s="13" t="s">
        <v>278</v>
      </c>
      <c r="B1" s="13"/>
      <c r="AJ1" s="10"/>
      <c r="AK1" s="4"/>
    </row>
    <row r="2" spans="1:38" s="11" customFormat="1" ht="31.5" customHeight="1">
      <c r="A2" s="14"/>
      <c r="B2" s="20"/>
      <c r="C2" s="28"/>
      <c r="D2" s="28"/>
      <c r="E2" s="42"/>
      <c r="G2" s="50"/>
      <c r="H2" s="50"/>
      <c r="I2" s="50"/>
      <c r="J2" s="64" t="s">
        <v>156</v>
      </c>
      <c r="K2" s="71"/>
      <c r="L2" s="80"/>
      <c r="M2" s="90" t="s">
        <v>210</v>
      </c>
      <c r="N2" s="95"/>
      <c r="O2" s="95"/>
      <c r="P2" s="95"/>
      <c r="Q2" s="95"/>
      <c r="R2" s="95"/>
      <c r="S2" s="95"/>
      <c r="T2" s="95"/>
      <c r="U2" s="113"/>
      <c r="V2" s="123" t="s">
        <v>211</v>
      </c>
      <c r="W2" s="126"/>
      <c r="X2" s="126"/>
      <c r="Y2" s="126"/>
      <c r="Z2" s="126"/>
      <c r="AA2" s="126"/>
      <c r="AB2" s="134"/>
      <c r="AC2" s="142" t="s">
        <v>207</v>
      </c>
      <c r="AD2" s="146"/>
      <c r="AE2" s="146"/>
      <c r="AF2" s="146"/>
      <c r="AG2" s="146"/>
      <c r="AH2" s="156"/>
      <c r="AI2" s="161" t="s">
        <v>208</v>
      </c>
      <c r="AJ2" s="165"/>
      <c r="AK2" s="173"/>
      <c r="AL2" s="178"/>
    </row>
    <row r="3" spans="1:38" ht="26.25" customHeight="1">
      <c r="B3" s="21"/>
      <c r="C3" s="29"/>
      <c r="D3" s="29"/>
      <c r="E3" s="29"/>
      <c r="F3" s="44" t="s">
        <v>135</v>
      </c>
      <c r="G3" s="51"/>
      <c r="H3" s="51"/>
      <c r="I3" s="51"/>
      <c r="J3" s="65"/>
      <c r="K3" s="72"/>
      <c r="L3" s="81"/>
      <c r="M3" s="91"/>
      <c r="N3" s="96" t="s">
        <v>15</v>
      </c>
      <c r="O3" s="102"/>
      <c r="P3" s="102"/>
      <c r="Q3" s="103"/>
      <c r="R3" s="96" t="s">
        <v>206</v>
      </c>
      <c r="S3" s="103"/>
      <c r="T3" s="105" t="s">
        <v>48</v>
      </c>
      <c r="U3" s="114"/>
      <c r="V3" s="124"/>
      <c r="W3" s="127" t="s">
        <v>190</v>
      </c>
      <c r="X3" s="130"/>
      <c r="Y3" s="130"/>
      <c r="Z3" s="130"/>
      <c r="AA3" s="131" t="s">
        <v>48</v>
      </c>
      <c r="AB3" s="135"/>
      <c r="AC3" s="143"/>
      <c r="AD3" s="147"/>
      <c r="AE3" s="151" t="s">
        <v>212</v>
      </c>
      <c r="AF3" s="152"/>
      <c r="AG3" s="153"/>
      <c r="AH3" s="157"/>
      <c r="AI3" s="162"/>
      <c r="AJ3" s="166"/>
      <c r="AK3" s="174"/>
      <c r="AL3" s="179"/>
    </row>
    <row r="4" spans="1:38" s="12" customFormat="1" ht="41.25" customHeight="1">
      <c r="A4" s="15" t="s">
        <v>62</v>
      </c>
      <c r="B4" s="22" t="s">
        <v>9</v>
      </c>
      <c r="C4" s="30" t="s">
        <v>27</v>
      </c>
      <c r="D4" s="36" t="s">
        <v>8</v>
      </c>
      <c r="E4" s="43" t="s">
        <v>123</v>
      </c>
      <c r="F4" s="45" t="s">
        <v>183</v>
      </c>
      <c r="G4" s="52" t="s">
        <v>185</v>
      </c>
      <c r="H4" s="52" t="s">
        <v>139</v>
      </c>
      <c r="I4" s="58" t="s">
        <v>186</v>
      </c>
      <c r="J4" s="45" t="s">
        <v>214</v>
      </c>
      <c r="K4" s="73" t="s">
        <v>191</v>
      </c>
      <c r="L4" s="82" t="s">
        <v>268</v>
      </c>
      <c r="M4" s="92" t="s">
        <v>137</v>
      </c>
      <c r="N4" s="97" t="s">
        <v>196</v>
      </c>
      <c r="O4" s="97" t="s">
        <v>197</v>
      </c>
      <c r="P4" s="97" t="s">
        <v>198</v>
      </c>
      <c r="Q4" s="97" t="s">
        <v>187</v>
      </c>
      <c r="R4" s="104" t="s">
        <v>205</v>
      </c>
      <c r="S4" s="97" t="s">
        <v>149</v>
      </c>
      <c r="T4" s="106" t="s">
        <v>42</v>
      </c>
      <c r="U4" s="115" t="s">
        <v>199</v>
      </c>
      <c r="V4" s="125" t="s">
        <v>220</v>
      </c>
      <c r="W4" s="128" t="s">
        <v>215</v>
      </c>
      <c r="X4" s="128" t="s">
        <v>216</v>
      </c>
      <c r="Y4" s="128" t="s">
        <v>36</v>
      </c>
      <c r="Z4" s="128" t="s">
        <v>217</v>
      </c>
      <c r="AA4" s="128" t="s">
        <v>188</v>
      </c>
      <c r="AB4" s="128" t="s">
        <v>218</v>
      </c>
      <c r="AC4" s="144" t="s">
        <v>219</v>
      </c>
      <c r="AD4" s="148" t="s">
        <v>65</v>
      </c>
      <c r="AE4" s="148" t="s">
        <v>213</v>
      </c>
      <c r="AF4" s="148" t="s">
        <v>209</v>
      </c>
      <c r="AG4" s="154" t="s">
        <v>200</v>
      </c>
      <c r="AH4" s="158" t="s">
        <v>201</v>
      </c>
      <c r="AI4" s="163" t="s">
        <v>103</v>
      </c>
      <c r="AJ4" s="167" t="s">
        <v>19</v>
      </c>
      <c r="AK4" s="175" t="s">
        <v>202</v>
      </c>
      <c r="AL4" s="180" t="s">
        <v>204</v>
      </c>
    </row>
    <row r="5" spans="1:38" s="4" customFormat="1" ht="35.1" customHeight="1">
      <c r="A5" s="16">
        <v>1</v>
      </c>
      <c r="B5" s="23" t="s">
        <v>1</v>
      </c>
      <c r="C5" s="31" t="s">
        <v>11</v>
      </c>
      <c r="D5" s="37" t="s">
        <v>72</v>
      </c>
      <c r="E5" s="37" t="s">
        <v>124</v>
      </c>
      <c r="F5" s="46" t="s">
        <v>184</v>
      </c>
      <c r="G5" s="53"/>
      <c r="H5" s="53"/>
      <c r="I5" s="59"/>
      <c r="J5" s="66" t="s">
        <v>59</v>
      </c>
      <c r="K5" s="74">
        <v>94455</v>
      </c>
      <c r="L5" s="83"/>
      <c r="M5" s="66" t="s">
        <v>192</v>
      </c>
      <c r="N5" s="98">
        <v>2</v>
      </c>
      <c r="O5" s="98">
        <v>28</v>
      </c>
      <c r="P5" s="98">
        <v>0</v>
      </c>
      <c r="Q5" s="98">
        <v>0</v>
      </c>
      <c r="R5" s="98">
        <v>0</v>
      </c>
      <c r="S5" s="98">
        <v>0</v>
      </c>
      <c r="T5" s="107">
        <v>365</v>
      </c>
      <c r="U5" s="116">
        <v>24</v>
      </c>
      <c r="V5" s="66"/>
      <c r="W5" s="98"/>
      <c r="X5" s="98"/>
      <c r="Y5" s="98"/>
      <c r="Z5" s="98"/>
      <c r="AA5" s="98"/>
      <c r="AB5" s="119"/>
      <c r="AC5" s="66"/>
      <c r="AD5" s="98"/>
      <c r="AE5" s="98"/>
      <c r="AF5" s="98"/>
      <c r="AG5" s="98"/>
      <c r="AH5" s="119"/>
      <c r="AI5" s="66"/>
      <c r="AJ5" s="168"/>
      <c r="AK5" s="119"/>
      <c r="AL5" s="181"/>
    </row>
    <row r="6" spans="1:38" s="4" customFormat="1" ht="35.1" customHeight="1">
      <c r="A6" s="17">
        <v>2</v>
      </c>
      <c r="B6" s="23" t="s">
        <v>1</v>
      </c>
      <c r="C6" s="31" t="s">
        <v>40</v>
      </c>
      <c r="D6" s="37" t="s">
        <v>35</v>
      </c>
      <c r="E6" s="37" t="s">
        <v>35</v>
      </c>
      <c r="F6" s="46" t="s">
        <v>184</v>
      </c>
      <c r="G6" s="53" t="s">
        <v>184</v>
      </c>
      <c r="H6" s="53"/>
      <c r="I6" s="59" t="s">
        <v>184</v>
      </c>
      <c r="J6" s="66" t="s">
        <v>86</v>
      </c>
      <c r="K6" s="74">
        <v>5590000</v>
      </c>
      <c r="L6" s="84" t="s">
        <v>184</v>
      </c>
      <c r="M6" s="66" t="s">
        <v>172</v>
      </c>
      <c r="N6" s="98">
        <v>0</v>
      </c>
      <c r="O6" s="98">
        <v>1600</v>
      </c>
      <c r="P6" s="98">
        <v>26</v>
      </c>
      <c r="Q6" s="98">
        <v>79</v>
      </c>
      <c r="R6" s="98">
        <v>42</v>
      </c>
      <c r="S6" s="98">
        <v>0</v>
      </c>
      <c r="T6" s="107">
        <v>20</v>
      </c>
      <c r="U6" s="116" t="s">
        <v>229</v>
      </c>
      <c r="V6" s="66" t="s">
        <v>172</v>
      </c>
      <c r="W6" s="98">
        <v>0</v>
      </c>
      <c r="X6" s="98">
        <v>0</v>
      </c>
      <c r="Y6" s="98">
        <v>29</v>
      </c>
      <c r="Z6" s="98">
        <v>0</v>
      </c>
      <c r="AA6" s="98" t="s">
        <v>231</v>
      </c>
      <c r="AB6" s="119" t="s">
        <v>232</v>
      </c>
      <c r="AC6" s="66"/>
      <c r="AD6" s="98"/>
      <c r="AE6" s="98"/>
      <c r="AF6" s="98"/>
      <c r="AG6" s="98"/>
      <c r="AH6" s="119"/>
      <c r="AI6" s="66" t="s">
        <v>172</v>
      </c>
      <c r="AJ6" s="168">
        <v>1990</v>
      </c>
      <c r="AK6" s="119" t="s">
        <v>273</v>
      </c>
      <c r="AL6" s="181"/>
    </row>
    <row r="7" spans="1:38" s="4" customFormat="1" ht="35.1" customHeight="1">
      <c r="A7" s="17">
        <v>3</v>
      </c>
      <c r="B7" s="23" t="s">
        <v>13</v>
      </c>
      <c r="C7" s="31" t="s">
        <v>26</v>
      </c>
      <c r="D7" s="37" t="s">
        <v>28</v>
      </c>
      <c r="E7" s="37" t="s">
        <v>126</v>
      </c>
      <c r="F7" s="46" t="s">
        <v>184</v>
      </c>
      <c r="G7" s="53"/>
      <c r="H7" s="53"/>
      <c r="I7" s="59"/>
      <c r="J7" s="66" t="s">
        <v>230</v>
      </c>
      <c r="K7" s="74" t="s">
        <v>189</v>
      </c>
      <c r="L7" s="84"/>
      <c r="M7" s="66" t="s">
        <v>172</v>
      </c>
      <c r="N7" s="98">
        <v>0</v>
      </c>
      <c r="O7" s="98">
        <v>16</v>
      </c>
      <c r="P7" s="98">
        <v>0</v>
      </c>
      <c r="Q7" s="98">
        <v>0</v>
      </c>
      <c r="R7" s="98">
        <v>0</v>
      </c>
      <c r="S7" s="98">
        <v>0</v>
      </c>
      <c r="T7" s="107" t="s">
        <v>247</v>
      </c>
      <c r="U7" s="116" t="s">
        <v>251</v>
      </c>
      <c r="V7" s="66"/>
      <c r="W7" s="98"/>
      <c r="X7" s="98"/>
      <c r="Y7" s="98"/>
      <c r="Z7" s="98"/>
      <c r="AA7" s="98"/>
      <c r="AB7" s="119"/>
      <c r="AC7" s="66"/>
      <c r="AD7" s="98"/>
      <c r="AE7" s="98"/>
      <c r="AF7" s="98"/>
      <c r="AG7" s="98"/>
      <c r="AH7" s="119"/>
      <c r="AI7" s="66"/>
      <c r="AJ7" s="168"/>
      <c r="AK7" s="119"/>
      <c r="AL7" s="181"/>
    </row>
    <row r="8" spans="1:38" s="4" customFormat="1" ht="35.1" customHeight="1">
      <c r="A8" s="17">
        <v>4</v>
      </c>
      <c r="B8" s="23" t="s">
        <v>1</v>
      </c>
      <c r="C8" s="31" t="s">
        <v>40</v>
      </c>
      <c r="D8" s="37" t="s">
        <v>35</v>
      </c>
      <c r="E8" s="37" t="s">
        <v>127</v>
      </c>
      <c r="F8" s="46" t="s">
        <v>184</v>
      </c>
      <c r="G8" s="53"/>
      <c r="H8" s="53"/>
      <c r="I8" s="59"/>
      <c r="J8" s="66" t="s">
        <v>230</v>
      </c>
      <c r="K8" s="74" t="s">
        <v>189</v>
      </c>
      <c r="L8" s="84"/>
      <c r="M8" s="66" t="s">
        <v>172</v>
      </c>
      <c r="N8" s="98">
        <v>5</v>
      </c>
      <c r="O8" s="98">
        <v>42</v>
      </c>
      <c r="P8" s="98">
        <v>0</v>
      </c>
      <c r="Q8" s="98">
        <v>0</v>
      </c>
      <c r="R8" s="98">
        <v>0</v>
      </c>
      <c r="S8" s="98">
        <v>0</v>
      </c>
      <c r="T8" s="107">
        <v>20</v>
      </c>
      <c r="U8" s="116">
        <v>1</v>
      </c>
      <c r="V8" s="66"/>
      <c r="W8" s="98"/>
      <c r="X8" s="98"/>
      <c r="Y8" s="98"/>
      <c r="Z8" s="98"/>
      <c r="AA8" s="98"/>
      <c r="AB8" s="119"/>
      <c r="AC8" s="66"/>
      <c r="AD8" s="98"/>
      <c r="AE8" s="98"/>
      <c r="AF8" s="98"/>
      <c r="AG8" s="98"/>
      <c r="AH8" s="119"/>
      <c r="AI8" s="66"/>
      <c r="AJ8" s="168"/>
      <c r="AK8" s="119"/>
      <c r="AL8" s="181"/>
    </row>
    <row r="9" spans="1:38" s="4" customFormat="1" ht="35.1" customHeight="1">
      <c r="A9" s="17">
        <v>5</v>
      </c>
      <c r="B9" s="23" t="s">
        <v>1</v>
      </c>
      <c r="C9" s="31" t="s">
        <v>40</v>
      </c>
      <c r="D9" s="37" t="s">
        <v>35</v>
      </c>
      <c r="E9" s="37" t="s">
        <v>129</v>
      </c>
      <c r="F9" s="46" t="s">
        <v>184</v>
      </c>
      <c r="G9" s="53"/>
      <c r="H9" s="53"/>
      <c r="I9" s="59"/>
      <c r="J9" s="66" t="s">
        <v>230</v>
      </c>
      <c r="K9" s="74" t="s">
        <v>90</v>
      </c>
      <c r="L9" s="84"/>
      <c r="M9" s="66" t="s">
        <v>22</v>
      </c>
      <c r="N9" s="98">
        <v>0</v>
      </c>
      <c r="O9" s="98">
        <v>7</v>
      </c>
      <c r="P9" s="98">
        <v>0</v>
      </c>
      <c r="Q9" s="98">
        <v>0</v>
      </c>
      <c r="R9" s="98">
        <v>0</v>
      </c>
      <c r="S9" s="98">
        <v>0</v>
      </c>
      <c r="T9" s="107">
        <v>10</v>
      </c>
      <c r="U9" s="116">
        <v>1</v>
      </c>
      <c r="V9" s="66"/>
      <c r="W9" s="98"/>
      <c r="X9" s="98"/>
      <c r="Y9" s="98"/>
      <c r="Z9" s="98"/>
      <c r="AA9" s="98"/>
      <c r="AB9" s="119"/>
      <c r="AC9" s="66"/>
      <c r="AD9" s="98"/>
      <c r="AE9" s="98"/>
      <c r="AF9" s="98"/>
      <c r="AG9" s="98"/>
      <c r="AH9" s="119"/>
      <c r="AI9" s="66"/>
      <c r="AJ9" s="168"/>
      <c r="AK9" s="119"/>
      <c r="AL9" s="181"/>
    </row>
    <row r="10" spans="1:38" s="4" customFormat="1" ht="35.1" customHeight="1">
      <c r="A10" s="17">
        <v>6</v>
      </c>
      <c r="B10" s="23" t="s">
        <v>2</v>
      </c>
      <c r="C10" s="31" t="s">
        <v>41</v>
      </c>
      <c r="D10" s="37" t="s">
        <v>10</v>
      </c>
      <c r="E10" s="37" t="s">
        <v>131</v>
      </c>
      <c r="F10" s="46" t="s">
        <v>184</v>
      </c>
      <c r="G10" s="53"/>
      <c r="H10" s="53"/>
      <c r="I10" s="59"/>
      <c r="J10" s="66" t="s">
        <v>162</v>
      </c>
      <c r="K10" s="74">
        <v>1500656</v>
      </c>
      <c r="L10" s="84"/>
      <c r="M10" s="66" t="s">
        <v>192</v>
      </c>
      <c r="N10" s="98">
        <v>0</v>
      </c>
      <c r="O10" s="98">
        <v>56</v>
      </c>
      <c r="P10" s="98">
        <v>0</v>
      </c>
      <c r="Q10" s="98">
        <v>0</v>
      </c>
      <c r="R10" s="98">
        <v>0</v>
      </c>
      <c r="S10" s="98">
        <v>0</v>
      </c>
      <c r="T10" s="107" t="s">
        <v>227</v>
      </c>
      <c r="U10" s="116" t="s">
        <v>228</v>
      </c>
      <c r="V10" s="66"/>
      <c r="W10" s="98"/>
      <c r="X10" s="98"/>
      <c r="Y10" s="98"/>
      <c r="Z10" s="98"/>
      <c r="AA10" s="98"/>
      <c r="AB10" s="119"/>
      <c r="AC10" s="66"/>
      <c r="AD10" s="98"/>
      <c r="AE10" s="98"/>
      <c r="AF10" s="98"/>
      <c r="AG10" s="98"/>
      <c r="AH10" s="119"/>
      <c r="AI10" s="66"/>
      <c r="AJ10" s="168"/>
      <c r="AK10" s="119"/>
      <c r="AL10" s="182" t="s">
        <v>92</v>
      </c>
    </row>
    <row r="11" spans="1:38" s="4" customFormat="1" ht="35.1" customHeight="1">
      <c r="A11" s="17">
        <v>7</v>
      </c>
      <c r="B11" s="23" t="s">
        <v>2</v>
      </c>
      <c r="C11" s="31" t="s">
        <v>41</v>
      </c>
      <c r="D11" s="37" t="s">
        <v>52</v>
      </c>
      <c r="E11" s="37" t="s">
        <v>133</v>
      </c>
      <c r="F11" s="46" t="s">
        <v>184</v>
      </c>
      <c r="G11" s="53"/>
      <c r="H11" s="53"/>
      <c r="I11" s="59"/>
      <c r="J11" s="66" t="s">
        <v>162</v>
      </c>
      <c r="K11" s="75">
        <v>1819852</v>
      </c>
      <c r="L11" s="85"/>
      <c r="M11" s="66" t="s">
        <v>192</v>
      </c>
      <c r="N11" s="98">
        <v>0</v>
      </c>
      <c r="O11" s="98">
        <v>6</v>
      </c>
      <c r="P11" s="98">
        <v>6</v>
      </c>
      <c r="Q11" s="98">
        <v>0</v>
      </c>
      <c r="R11" s="98">
        <v>0</v>
      </c>
      <c r="S11" s="98">
        <v>0</v>
      </c>
      <c r="T11" s="107" t="s">
        <v>227</v>
      </c>
      <c r="U11" s="116" t="s">
        <v>228</v>
      </c>
      <c r="V11" s="66"/>
      <c r="W11" s="98"/>
      <c r="X11" s="98"/>
      <c r="Y11" s="98"/>
      <c r="Z11" s="98"/>
      <c r="AA11" s="98"/>
      <c r="AB11" s="119"/>
      <c r="AC11" s="66"/>
      <c r="AD11" s="98"/>
      <c r="AE11" s="98"/>
      <c r="AF11" s="98"/>
      <c r="AG11" s="98"/>
      <c r="AH11" s="119"/>
      <c r="AI11" s="66"/>
      <c r="AJ11" s="168"/>
      <c r="AK11" s="119"/>
      <c r="AL11" s="183" t="s">
        <v>277</v>
      </c>
    </row>
    <row r="12" spans="1:38" s="4" customFormat="1" ht="35.1" customHeight="1">
      <c r="A12" s="17">
        <v>8</v>
      </c>
      <c r="B12" s="23" t="s">
        <v>14</v>
      </c>
      <c r="C12" s="31" t="s">
        <v>47</v>
      </c>
      <c r="D12" s="37" t="s">
        <v>74</v>
      </c>
      <c r="E12" s="37" t="s">
        <v>74</v>
      </c>
      <c r="F12" s="46" t="s">
        <v>184</v>
      </c>
      <c r="G12" s="53" t="s">
        <v>184</v>
      </c>
      <c r="H12" s="53"/>
      <c r="I12" s="59" t="s">
        <v>184</v>
      </c>
      <c r="J12" s="66" t="s">
        <v>86</v>
      </c>
      <c r="K12" s="74">
        <v>2862654</v>
      </c>
      <c r="L12" s="84"/>
      <c r="M12" s="66" t="s">
        <v>154</v>
      </c>
      <c r="N12" s="98">
        <v>34</v>
      </c>
      <c r="O12" s="98">
        <v>194</v>
      </c>
      <c r="P12" s="98">
        <v>0</v>
      </c>
      <c r="Q12" s="98">
        <v>2</v>
      </c>
      <c r="R12" s="98">
        <v>0</v>
      </c>
      <c r="S12" s="98">
        <v>5</v>
      </c>
      <c r="T12" s="107">
        <v>26</v>
      </c>
      <c r="U12" s="116">
        <v>11</v>
      </c>
      <c r="V12" s="66" t="s">
        <v>154</v>
      </c>
      <c r="W12" s="98">
        <v>0</v>
      </c>
      <c r="X12" s="98">
        <v>3</v>
      </c>
      <c r="Y12" s="98">
        <v>0</v>
      </c>
      <c r="Z12" s="98">
        <v>3</v>
      </c>
      <c r="AA12" s="98">
        <v>30</v>
      </c>
      <c r="AB12" s="119">
        <v>16</v>
      </c>
      <c r="AC12" s="66"/>
      <c r="AD12" s="98"/>
      <c r="AE12" s="98"/>
      <c r="AF12" s="98"/>
      <c r="AG12" s="98"/>
      <c r="AH12" s="119"/>
      <c r="AI12" s="66" t="s">
        <v>192</v>
      </c>
      <c r="AJ12" s="168">
        <v>1981</v>
      </c>
      <c r="AK12" s="119" t="s">
        <v>271</v>
      </c>
      <c r="AL12" s="184" t="s">
        <v>136</v>
      </c>
    </row>
    <row r="13" spans="1:38" s="4" customFormat="1" ht="35.1" customHeight="1">
      <c r="A13" s="17">
        <v>9</v>
      </c>
      <c r="B13" s="23" t="s">
        <v>14</v>
      </c>
      <c r="C13" s="31" t="s">
        <v>45</v>
      </c>
      <c r="D13" s="37" t="s">
        <v>7</v>
      </c>
      <c r="E13" s="37" t="s">
        <v>7</v>
      </c>
      <c r="F13" s="46" t="s">
        <v>184</v>
      </c>
      <c r="G13" s="53"/>
      <c r="H13" s="53"/>
      <c r="I13" s="59" t="s">
        <v>184</v>
      </c>
      <c r="J13" s="66" t="s">
        <v>203</v>
      </c>
      <c r="K13" s="74">
        <v>2798755</v>
      </c>
      <c r="L13" s="84"/>
      <c r="M13" s="66" t="s">
        <v>39</v>
      </c>
      <c r="N13" s="98">
        <v>11</v>
      </c>
      <c r="O13" s="98">
        <v>81</v>
      </c>
      <c r="P13" s="98">
        <v>0</v>
      </c>
      <c r="Q13" s="98">
        <v>0</v>
      </c>
      <c r="R13" s="98">
        <v>0</v>
      </c>
      <c r="S13" s="98">
        <v>3</v>
      </c>
      <c r="T13" s="107">
        <v>20</v>
      </c>
      <c r="U13" s="116">
        <v>9</v>
      </c>
      <c r="V13" s="66"/>
      <c r="W13" s="98"/>
      <c r="X13" s="98"/>
      <c r="Y13" s="98"/>
      <c r="Z13" s="98"/>
      <c r="AA13" s="98"/>
      <c r="AB13" s="119"/>
      <c r="AC13" s="66"/>
      <c r="AD13" s="98"/>
      <c r="AE13" s="98"/>
      <c r="AF13" s="98"/>
      <c r="AG13" s="98"/>
      <c r="AH13" s="119"/>
      <c r="AI13" s="66" t="s">
        <v>259</v>
      </c>
      <c r="AJ13" s="168">
        <v>1981</v>
      </c>
      <c r="AK13" s="119" t="s">
        <v>96</v>
      </c>
      <c r="AL13" s="181"/>
    </row>
    <row r="14" spans="1:38" s="4" customFormat="1" ht="35.1" customHeight="1">
      <c r="A14" s="17">
        <v>10</v>
      </c>
      <c r="B14" s="23" t="s">
        <v>14</v>
      </c>
      <c r="C14" s="31" t="s">
        <v>47</v>
      </c>
      <c r="D14" s="37" t="s">
        <v>71</v>
      </c>
      <c r="E14" s="37" t="s">
        <v>71</v>
      </c>
      <c r="F14" s="46" t="s">
        <v>184</v>
      </c>
      <c r="G14" s="53" t="s">
        <v>184</v>
      </c>
      <c r="H14" s="53"/>
      <c r="I14" s="59" t="s">
        <v>184</v>
      </c>
      <c r="J14" s="66" t="s">
        <v>86</v>
      </c>
      <c r="K14" s="74">
        <v>1504430</v>
      </c>
      <c r="L14" s="84"/>
      <c r="M14" s="66" t="s">
        <v>154</v>
      </c>
      <c r="N14" s="98">
        <v>14</v>
      </c>
      <c r="O14" s="98">
        <v>130</v>
      </c>
      <c r="P14" s="98">
        <v>0</v>
      </c>
      <c r="Q14" s="98">
        <v>0</v>
      </c>
      <c r="R14" s="98">
        <v>1</v>
      </c>
      <c r="S14" s="98">
        <v>2</v>
      </c>
      <c r="T14" s="107">
        <v>26</v>
      </c>
      <c r="U14" s="116">
        <v>11</v>
      </c>
      <c r="V14" s="66" t="s">
        <v>154</v>
      </c>
      <c r="W14" s="98">
        <v>0</v>
      </c>
      <c r="X14" s="98">
        <v>5</v>
      </c>
      <c r="Y14" s="98">
        <v>0</v>
      </c>
      <c r="Z14" s="98">
        <v>0</v>
      </c>
      <c r="AA14" s="98">
        <v>30</v>
      </c>
      <c r="AB14" s="119">
        <v>16</v>
      </c>
      <c r="AC14" s="66"/>
      <c r="AD14" s="98"/>
      <c r="AE14" s="98"/>
      <c r="AF14" s="98"/>
      <c r="AG14" s="98"/>
      <c r="AH14" s="119"/>
      <c r="AI14" s="66" t="s">
        <v>192</v>
      </c>
      <c r="AJ14" s="168">
        <v>1999</v>
      </c>
      <c r="AK14" s="119" t="s">
        <v>274</v>
      </c>
      <c r="AL14" s="181"/>
    </row>
    <row r="15" spans="1:38" s="4" customFormat="1" ht="35.1" customHeight="1">
      <c r="A15" s="17">
        <v>11</v>
      </c>
      <c r="B15" s="23" t="s">
        <v>14</v>
      </c>
      <c r="C15" s="31" t="s">
        <v>47</v>
      </c>
      <c r="D15" s="37" t="s">
        <v>77</v>
      </c>
      <c r="E15" s="37" t="s">
        <v>77</v>
      </c>
      <c r="F15" s="46" t="s">
        <v>184</v>
      </c>
      <c r="G15" s="53" t="s">
        <v>184</v>
      </c>
      <c r="H15" s="53"/>
      <c r="I15" s="59" t="s">
        <v>184</v>
      </c>
      <c r="J15" s="66" t="s">
        <v>86</v>
      </c>
      <c r="K15" s="74">
        <v>3804430</v>
      </c>
      <c r="L15" s="84"/>
      <c r="M15" s="66" t="s">
        <v>192</v>
      </c>
      <c r="N15" s="98">
        <v>0</v>
      </c>
      <c r="O15" s="98">
        <v>150</v>
      </c>
      <c r="P15" s="98">
        <v>0</v>
      </c>
      <c r="Q15" s="98">
        <v>372</v>
      </c>
      <c r="R15" s="98">
        <v>15</v>
      </c>
      <c r="S15" s="98">
        <v>0</v>
      </c>
      <c r="T15" s="107">
        <v>26</v>
      </c>
      <c r="U15" s="116">
        <v>11</v>
      </c>
      <c r="V15" s="66" t="s">
        <v>192</v>
      </c>
      <c r="W15" s="98">
        <v>0</v>
      </c>
      <c r="X15" s="98">
        <v>50</v>
      </c>
      <c r="Y15" s="98">
        <v>10</v>
      </c>
      <c r="Z15" s="98">
        <v>0</v>
      </c>
      <c r="AA15" s="98">
        <v>30</v>
      </c>
      <c r="AB15" s="119">
        <v>16</v>
      </c>
      <c r="AC15" s="66"/>
      <c r="AD15" s="98"/>
      <c r="AE15" s="98"/>
      <c r="AF15" s="98"/>
      <c r="AG15" s="98"/>
      <c r="AH15" s="119"/>
      <c r="AI15" s="66" t="s">
        <v>192</v>
      </c>
      <c r="AJ15" s="168">
        <v>1995</v>
      </c>
      <c r="AK15" s="119" t="s">
        <v>96</v>
      </c>
      <c r="AL15" s="181"/>
    </row>
    <row r="16" spans="1:38" s="4" customFormat="1" ht="35.1" customHeight="1">
      <c r="A16" s="17">
        <v>12</v>
      </c>
      <c r="B16" s="23" t="s">
        <v>14</v>
      </c>
      <c r="C16" s="31" t="s">
        <v>47</v>
      </c>
      <c r="D16" s="37" t="s">
        <v>79</v>
      </c>
      <c r="E16" s="37" t="s">
        <v>79</v>
      </c>
      <c r="F16" s="46" t="s">
        <v>184</v>
      </c>
      <c r="G16" s="53" t="s">
        <v>184</v>
      </c>
      <c r="H16" s="53"/>
      <c r="I16" s="59" t="s">
        <v>184</v>
      </c>
      <c r="J16" s="66" t="s">
        <v>86</v>
      </c>
      <c r="K16" s="74">
        <v>5501958</v>
      </c>
      <c r="L16" s="84"/>
      <c r="M16" s="66" t="s">
        <v>192</v>
      </c>
      <c r="N16" s="98">
        <v>53</v>
      </c>
      <c r="O16" s="98">
        <v>295</v>
      </c>
      <c r="P16" s="98">
        <v>0</v>
      </c>
      <c r="Q16" s="98">
        <v>0</v>
      </c>
      <c r="R16" s="98">
        <v>17</v>
      </c>
      <c r="S16" s="98">
        <v>0</v>
      </c>
      <c r="T16" s="107">
        <v>30</v>
      </c>
      <c r="U16" s="116">
        <v>16</v>
      </c>
      <c r="V16" s="66" t="s">
        <v>154</v>
      </c>
      <c r="W16" s="98">
        <v>0</v>
      </c>
      <c r="X16" s="98">
        <v>0</v>
      </c>
      <c r="Y16" s="98">
        <v>3</v>
      </c>
      <c r="Z16" s="98">
        <v>0</v>
      </c>
      <c r="AA16" s="98">
        <v>30</v>
      </c>
      <c r="AB16" s="119">
        <v>16</v>
      </c>
      <c r="AC16" s="66"/>
      <c r="AD16" s="98"/>
      <c r="AE16" s="98"/>
      <c r="AF16" s="98"/>
      <c r="AG16" s="98"/>
      <c r="AH16" s="119"/>
      <c r="AI16" s="66" t="s">
        <v>192</v>
      </c>
      <c r="AJ16" s="168">
        <v>1990</v>
      </c>
      <c r="AK16" s="119" t="s">
        <v>271</v>
      </c>
      <c r="AL16" s="181"/>
    </row>
    <row r="17" spans="1:38" s="4" customFormat="1" ht="51.75" customHeight="1">
      <c r="A17" s="17">
        <v>13</v>
      </c>
      <c r="B17" s="23" t="s">
        <v>14</v>
      </c>
      <c r="C17" s="31" t="s">
        <v>45</v>
      </c>
      <c r="D17" s="37" t="s">
        <v>31</v>
      </c>
      <c r="E17" s="37" t="s">
        <v>31</v>
      </c>
      <c r="F17" s="46" t="s">
        <v>184</v>
      </c>
      <c r="G17" s="53"/>
      <c r="H17" s="53"/>
      <c r="I17" s="59" t="s">
        <v>184</v>
      </c>
      <c r="J17" s="66" t="s">
        <v>260</v>
      </c>
      <c r="K17" s="74">
        <v>1519046</v>
      </c>
      <c r="L17" s="84"/>
      <c r="M17" s="66" t="s">
        <v>192</v>
      </c>
      <c r="N17" s="98">
        <v>0</v>
      </c>
      <c r="O17" s="98">
        <v>562</v>
      </c>
      <c r="P17" s="98">
        <v>15</v>
      </c>
      <c r="Q17" s="98">
        <v>2</v>
      </c>
      <c r="R17" s="98">
        <v>0</v>
      </c>
      <c r="S17" s="98">
        <v>0</v>
      </c>
      <c r="T17" s="107" t="s">
        <v>233</v>
      </c>
      <c r="U17" s="116" t="s">
        <v>261</v>
      </c>
      <c r="V17" s="66"/>
      <c r="W17" s="98"/>
      <c r="X17" s="98"/>
      <c r="Y17" s="98"/>
      <c r="Z17" s="98"/>
      <c r="AA17" s="98"/>
      <c r="AB17" s="119"/>
      <c r="AC17" s="66"/>
      <c r="AD17" s="149"/>
      <c r="AE17" s="98"/>
      <c r="AF17" s="98"/>
      <c r="AG17" s="98"/>
      <c r="AH17" s="159"/>
      <c r="AI17" s="66" t="s">
        <v>192</v>
      </c>
      <c r="AJ17" s="168">
        <v>1996</v>
      </c>
      <c r="AK17" s="159" t="s">
        <v>166</v>
      </c>
      <c r="AL17" s="181"/>
    </row>
    <row r="18" spans="1:38" s="4" customFormat="1" ht="35.1" customHeight="1">
      <c r="A18" s="17">
        <v>14</v>
      </c>
      <c r="B18" s="23" t="s">
        <v>14</v>
      </c>
      <c r="C18" s="31" t="s">
        <v>45</v>
      </c>
      <c r="D18" s="37" t="s">
        <v>33</v>
      </c>
      <c r="E18" s="37" t="s">
        <v>33</v>
      </c>
      <c r="F18" s="46" t="s">
        <v>184</v>
      </c>
      <c r="G18" s="53" t="s">
        <v>184</v>
      </c>
      <c r="H18" s="53"/>
      <c r="I18" s="59" t="s">
        <v>184</v>
      </c>
      <c r="J18" s="67" t="s">
        <v>262</v>
      </c>
      <c r="K18" s="74">
        <v>1155073</v>
      </c>
      <c r="L18" s="84"/>
      <c r="M18" s="66" t="s">
        <v>192</v>
      </c>
      <c r="N18" s="98">
        <v>22</v>
      </c>
      <c r="O18" s="98">
        <v>81</v>
      </c>
      <c r="P18" s="98">
        <v>0</v>
      </c>
      <c r="Q18" s="98">
        <v>127</v>
      </c>
      <c r="R18" s="98">
        <v>2</v>
      </c>
      <c r="S18" s="98">
        <v>6</v>
      </c>
      <c r="T18" s="107" t="s">
        <v>128</v>
      </c>
      <c r="U18" s="116" t="s">
        <v>239</v>
      </c>
      <c r="V18" s="66" t="s">
        <v>192</v>
      </c>
      <c r="W18" s="98">
        <v>4</v>
      </c>
      <c r="X18" s="98">
        <v>5</v>
      </c>
      <c r="Y18" s="98">
        <v>0</v>
      </c>
      <c r="Z18" s="98">
        <v>0</v>
      </c>
      <c r="AA18" s="98" t="s">
        <v>157</v>
      </c>
      <c r="AB18" s="119" t="s">
        <v>239</v>
      </c>
      <c r="AC18" s="66"/>
      <c r="AD18" s="98"/>
      <c r="AE18" s="98"/>
      <c r="AF18" s="98"/>
      <c r="AG18" s="98"/>
      <c r="AH18" s="159"/>
      <c r="AI18" s="66" t="s">
        <v>192</v>
      </c>
      <c r="AJ18" s="168">
        <v>1987</v>
      </c>
      <c r="AK18" s="119" t="s">
        <v>270</v>
      </c>
      <c r="AL18" s="181"/>
    </row>
    <row r="19" spans="1:38" s="4" customFormat="1" ht="35.1" customHeight="1">
      <c r="A19" s="17">
        <v>15</v>
      </c>
      <c r="B19" s="23" t="s">
        <v>225</v>
      </c>
      <c r="C19" s="31" t="s">
        <v>221</v>
      </c>
      <c r="D19" s="37" t="s">
        <v>222</v>
      </c>
      <c r="E19" s="37" t="s">
        <v>222</v>
      </c>
      <c r="F19" s="46" t="s">
        <v>184</v>
      </c>
      <c r="G19" s="53"/>
      <c r="H19" s="53"/>
      <c r="I19" s="59" t="s">
        <v>184</v>
      </c>
      <c r="J19" s="66" t="s">
        <v>86</v>
      </c>
      <c r="K19" s="74">
        <v>1543916</v>
      </c>
      <c r="L19" s="84" t="s">
        <v>184</v>
      </c>
      <c r="M19" s="66" t="s">
        <v>192</v>
      </c>
      <c r="N19" s="98">
        <v>0</v>
      </c>
      <c r="O19" s="98">
        <v>80</v>
      </c>
      <c r="P19" s="98">
        <v>0</v>
      </c>
      <c r="Q19" s="98">
        <v>0</v>
      </c>
      <c r="R19" s="98">
        <v>9</v>
      </c>
      <c r="S19" s="98">
        <v>0</v>
      </c>
      <c r="T19" s="107">
        <v>26</v>
      </c>
      <c r="U19" s="116">
        <v>12</v>
      </c>
      <c r="V19" s="66"/>
      <c r="W19" s="98"/>
      <c r="X19" s="98"/>
      <c r="Y19" s="98"/>
      <c r="Z19" s="98"/>
      <c r="AA19" s="98"/>
      <c r="AB19" s="119"/>
      <c r="AC19" s="66"/>
      <c r="AD19" s="98"/>
      <c r="AE19" s="98"/>
      <c r="AF19" s="98"/>
      <c r="AG19" s="98"/>
      <c r="AH19" s="119"/>
      <c r="AI19" s="66" t="s">
        <v>192</v>
      </c>
      <c r="AJ19" s="168">
        <v>1999</v>
      </c>
      <c r="AK19" s="119" t="s">
        <v>269</v>
      </c>
      <c r="AL19" s="181"/>
    </row>
    <row r="20" spans="1:38" s="4" customFormat="1" ht="35.1" customHeight="1">
      <c r="A20" s="17">
        <v>16</v>
      </c>
      <c r="B20" s="23" t="s">
        <v>225</v>
      </c>
      <c r="C20" s="31" t="s">
        <v>221</v>
      </c>
      <c r="D20" s="37" t="s">
        <v>223</v>
      </c>
      <c r="E20" s="37" t="s">
        <v>223</v>
      </c>
      <c r="F20" s="46" t="s">
        <v>184</v>
      </c>
      <c r="G20" s="53"/>
      <c r="H20" s="53"/>
      <c r="I20" s="59"/>
      <c r="J20" s="66" t="s">
        <v>162</v>
      </c>
      <c r="K20" s="74">
        <v>2242224</v>
      </c>
      <c r="L20" s="84"/>
      <c r="M20" s="66" t="s">
        <v>192</v>
      </c>
      <c r="N20" s="98">
        <v>0</v>
      </c>
      <c r="O20" s="98">
        <v>101</v>
      </c>
      <c r="P20" s="98">
        <v>6</v>
      </c>
      <c r="Q20" s="98">
        <v>0</v>
      </c>
      <c r="R20" s="98">
        <v>3</v>
      </c>
      <c r="S20" s="98">
        <v>0</v>
      </c>
      <c r="T20" s="107">
        <v>26</v>
      </c>
      <c r="U20" s="116">
        <v>12</v>
      </c>
      <c r="V20" s="66"/>
      <c r="W20" s="98"/>
      <c r="X20" s="98"/>
      <c r="Y20" s="98"/>
      <c r="Z20" s="98"/>
      <c r="AA20" s="98"/>
      <c r="AB20" s="119"/>
      <c r="AC20" s="66"/>
      <c r="AD20" s="98"/>
      <c r="AE20" s="98"/>
      <c r="AF20" s="98"/>
      <c r="AG20" s="98"/>
      <c r="AH20" s="119"/>
      <c r="AI20" s="66"/>
      <c r="AJ20" s="168"/>
      <c r="AK20" s="119"/>
      <c r="AL20" s="181"/>
    </row>
    <row r="21" spans="1:38" s="4" customFormat="1" ht="35.1" customHeight="1">
      <c r="A21" s="17">
        <v>17</v>
      </c>
      <c r="B21" s="23" t="s">
        <v>225</v>
      </c>
      <c r="C21" s="31" t="s">
        <v>221</v>
      </c>
      <c r="D21" s="37" t="s">
        <v>224</v>
      </c>
      <c r="E21" s="37" t="s">
        <v>224</v>
      </c>
      <c r="F21" s="46" t="s">
        <v>184</v>
      </c>
      <c r="G21" s="53"/>
      <c r="H21" s="53" t="s">
        <v>184</v>
      </c>
      <c r="I21" s="59" t="s">
        <v>184</v>
      </c>
      <c r="J21" s="66" t="s">
        <v>86</v>
      </c>
      <c r="K21" s="74">
        <v>2608805</v>
      </c>
      <c r="L21" s="84"/>
      <c r="M21" s="66" t="s">
        <v>192</v>
      </c>
      <c r="N21" s="98">
        <v>0</v>
      </c>
      <c r="O21" s="98">
        <v>104</v>
      </c>
      <c r="P21" s="98">
        <v>7</v>
      </c>
      <c r="Q21" s="98">
        <v>0</v>
      </c>
      <c r="R21" s="98">
        <v>2</v>
      </c>
      <c r="S21" s="98">
        <v>0</v>
      </c>
      <c r="T21" s="107">
        <v>26</v>
      </c>
      <c r="U21" s="116">
        <v>12</v>
      </c>
      <c r="V21" s="66"/>
      <c r="W21" s="98"/>
      <c r="X21" s="98"/>
      <c r="Y21" s="98"/>
      <c r="Z21" s="98"/>
      <c r="AA21" s="98"/>
      <c r="AB21" s="119"/>
      <c r="AC21" s="66" t="s">
        <v>192</v>
      </c>
      <c r="AD21" s="98">
        <v>2007</v>
      </c>
      <c r="AE21" s="98" t="s">
        <v>120</v>
      </c>
      <c r="AF21" s="98" t="s">
        <v>194</v>
      </c>
      <c r="AG21" s="98">
        <v>8</v>
      </c>
      <c r="AH21" s="119" t="s">
        <v>30</v>
      </c>
      <c r="AI21" s="66" t="s">
        <v>192</v>
      </c>
      <c r="AJ21" s="168">
        <v>2007</v>
      </c>
      <c r="AK21" s="119" t="s">
        <v>96</v>
      </c>
      <c r="AL21" s="181"/>
    </row>
    <row r="22" spans="1:38" s="4" customFormat="1" ht="35.1" customHeight="1">
      <c r="A22" s="17">
        <v>18</v>
      </c>
      <c r="B22" s="23" t="s">
        <v>13</v>
      </c>
      <c r="C22" s="31" t="s">
        <v>26</v>
      </c>
      <c r="D22" s="37" t="s">
        <v>56</v>
      </c>
      <c r="E22" s="37" t="s">
        <v>56</v>
      </c>
      <c r="F22" s="46" t="s">
        <v>184</v>
      </c>
      <c r="G22" s="53"/>
      <c r="H22" s="53"/>
      <c r="I22" s="59"/>
      <c r="J22" s="66" t="s">
        <v>162</v>
      </c>
      <c r="K22" s="74">
        <v>303704</v>
      </c>
      <c r="L22" s="84"/>
      <c r="M22" s="66" t="s">
        <v>243</v>
      </c>
      <c r="N22" s="98">
        <v>0</v>
      </c>
      <c r="O22" s="98">
        <f>44+74</f>
        <v>118</v>
      </c>
      <c r="P22" s="98">
        <v>0</v>
      </c>
      <c r="Q22" s="98">
        <v>0</v>
      </c>
      <c r="R22" s="98">
        <v>4</v>
      </c>
      <c r="S22" s="98">
        <v>0</v>
      </c>
      <c r="T22" s="107" t="s">
        <v>247</v>
      </c>
      <c r="U22" s="116" t="s">
        <v>57</v>
      </c>
      <c r="V22" s="66"/>
      <c r="W22" s="98"/>
      <c r="X22" s="98"/>
      <c r="Y22" s="98"/>
      <c r="Z22" s="98"/>
      <c r="AA22" s="98"/>
      <c r="AB22" s="119"/>
      <c r="AC22" s="66"/>
      <c r="AD22" s="98"/>
      <c r="AE22" s="98"/>
      <c r="AF22" s="98"/>
      <c r="AG22" s="98"/>
      <c r="AH22" s="119"/>
      <c r="AI22" s="66"/>
      <c r="AJ22" s="168"/>
      <c r="AK22" s="119"/>
      <c r="AL22" s="181"/>
    </row>
    <row r="23" spans="1:38" s="4" customFormat="1" ht="35.1" customHeight="1">
      <c r="A23" s="17">
        <v>19</v>
      </c>
      <c r="B23" s="23" t="s">
        <v>5</v>
      </c>
      <c r="C23" s="31" t="s">
        <v>50</v>
      </c>
      <c r="D23" s="37" t="s">
        <v>75</v>
      </c>
      <c r="E23" s="37" t="s">
        <v>75</v>
      </c>
      <c r="F23" s="46" t="s">
        <v>184</v>
      </c>
      <c r="G23" s="53"/>
      <c r="H23" s="53"/>
      <c r="I23" s="59"/>
      <c r="J23" s="66" t="s">
        <v>266</v>
      </c>
      <c r="K23" s="74">
        <v>405729</v>
      </c>
      <c r="L23" s="84"/>
      <c r="M23" s="66" t="s">
        <v>192</v>
      </c>
      <c r="N23" s="98">
        <v>0</v>
      </c>
      <c r="O23" s="98">
        <v>8</v>
      </c>
      <c r="P23" s="98">
        <v>41</v>
      </c>
      <c r="Q23" s="98">
        <v>0</v>
      </c>
      <c r="R23" s="98">
        <v>2</v>
      </c>
      <c r="S23" s="98">
        <v>0</v>
      </c>
      <c r="T23" s="107">
        <v>20</v>
      </c>
      <c r="U23" s="116">
        <v>12</v>
      </c>
      <c r="V23" s="66"/>
      <c r="W23" s="98"/>
      <c r="X23" s="98"/>
      <c r="Y23" s="98"/>
      <c r="Z23" s="98"/>
      <c r="AA23" s="98"/>
      <c r="AB23" s="119"/>
      <c r="AC23" s="66"/>
      <c r="AD23" s="98"/>
      <c r="AE23" s="98"/>
      <c r="AF23" s="98"/>
      <c r="AG23" s="98"/>
      <c r="AH23" s="119"/>
      <c r="AI23" s="66"/>
      <c r="AJ23" s="168"/>
      <c r="AK23" s="119"/>
      <c r="AL23" s="181"/>
    </row>
    <row r="24" spans="1:38" s="4" customFormat="1" ht="35.1" customHeight="1">
      <c r="A24" s="17">
        <v>20</v>
      </c>
      <c r="B24" s="23" t="s">
        <v>5</v>
      </c>
      <c r="C24" s="31" t="s">
        <v>50</v>
      </c>
      <c r="D24" s="37" t="s">
        <v>23</v>
      </c>
      <c r="E24" s="37" t="s">
        <v>23</v>
      </c>
      <c r="F24" s="46" t="s">
        <v>184</v>
      </c>
      <c r="G24" s="53" t="s">
        <v>184</v>
      </c>
      <c r="H24" s="53"/>
      <c r="I24" s="59" t="s">
        <v>184</v>
      </c>
      <c r="J24" s="66" t="s">
        <v>230</v>
      </c>
      <c r="K24" s="74">
        <v>1384096</v>
      </c>
      <c r="L24" s="84" t="s">
        <v>184</v>
      </c>
      <c r="M24" s="66" t="s">
        <v>192</v>
      </c>
      <c r="N24" s="98">
        <v>12</v>
      </c>
      <c r="O24" s="98">
        <v>124</v>
      </c>
      <c r="P24" s="98">
        <v>22</v>
      </c>
      <c r="Q24" s="98">
        <v>97</v>
      </c>
      <c r="R24" s="98">
        <v>14</v>
      </c>
      <c r="S24" s="98">
        <v>2</v>
      </c>
      <c r="T24" s="107">
        <v>28</v>
      </c>
      <c r="U24" s="116">
        <v>12</v>
      </c>
      <c r="V24" s="66" t="s">
        <v>192</v>
      </c>
      <c r="W24" s="98">
        <v>0</v>
      </c>
      <c r="X24" s="98">
        <v>0</v>
      </c>
      <c r="Y24" s="98">
        <v>8</v>
      </c>
      <c r="Z24" s="98">
        <v>0</v>
      </c>
      <c r="AA24" s="98">
        <v>30</v>
      </c>
      <c r="AB24" s="119">
        <v>5</v>
      </c>
      <c r="AC24" s="66"/>
      <c r="AD24" s="98"/>
      <c r="AE24" s="98"/>
      <c r="AF24" s="98"/>
      <c r="AG24" s="98"/>
      <c r="AH24" s="119"/>
      <c r="AI24" s="66" t="s">
        <v>192</v>
      </c>
      <c r="AJ24" s="168">
        <v>1982</v>
      </c>
      <c r="AK24" s="119" t="s">
        <v>96</v>
      </c>
      <c r="AL24" s="181"/>
    </row>
    <row r="25" spans="1:38" s="4" customFormat="1" ht="57.75" customHeight="1">
      <c r="A25" s="17">
        <v>21</v>
      </c>
      <c r="B25" s="23" t="s">
        <v>5</v>
      </c>
      <c r="C25" s="31" t="s">
        <v>3</v>
      </c>
      <c r="D25" s="37" t="s">
        <v>82</v>
      </c>
      <c r="E25" s="37" t="s">
        <v>138</v>
      </c>
      <c r="F25" s="46" t="s">
        <v>184</v>
      </c>
      <c r="G25" s="53" t="s">
        <v>184</v>
      </c>
      <c r="H25" s="53"/>
      <c r="I25" s="59"/>
      <c r="J25" s="66" t="s">
        <v>264</v>
      </c>
      <c r="K25" s="74" t="s">
        <v>265</v>
      </c>
      <c r="L25" s="84"/>
      <c r="M25" s="66" t="s">
        <v>192</v>
      </c>
      <c r="N25" s="98">
        <v>0</v>
      </c>
      <c r="O25" s="98">
        <v>16</v>
      </c>
      <c r="P25" s="98">
        <v>0</v>
      </c>
      <c r="Q25" s="98">
        <v>0</v>
      </c>
      <c r="R25" s="98">
        <v>0</v>
      </c>
      <c r="S25" s="98">
        <v>0</v>
      </c>
      <c r="T25" s="107" t="s">
        <v>231</v>
      </c>
      <c r="U25" s="117" t="s">
        <v>276</v>
      </c>
      <c r="V25" s="66" t="s">
        <v>192</v>
      </c>
      <c r="W25" s="98">
        <v>0</v>
      </c>
      <c r="X25" s="98">
        <v>4</v>
      </c>
      <c r="Y25" s="98">
        <v>0</v>
      </c>
      <c r="Z25" s="98">
        <v>0</v>
      </c>
      <c r="AA25" s="98" t="s">
        <v>263</v>
      </c>
      <c r="AB25" s="136" t="s">
        <v>38</v>
      </c>
      <c r="AC25" s="66"/>
      <c r="AD25" s="98"/>
      <c r="AE25" s="98"/>
      <c r="AF25" s="98"/>
      <c r="AG25" s="98"/>
      <c r="AH25" s="119"/>
      <c r="AI25" s="66"/>
      <c r="AJ25" s="168"/>
      <c r="AK25" s="119"/>
      <c r="AL25" s="181"/>
    </row>
    <row r="26" spans="1:38" s="4" customFormat="1" ht="35.1" customHeight="1">
      <c r="A26" s="17">
        <v>22</v>
      </c>
      <c r="B26" s="24" t="s">
        <v>17</v>
      </c>
      <c r="C26" s="32" t="s">
        <v>21</v>
      </c>
      <c r="D26" s="38" t="s">
        <v>80</v>
      </c>
      <c r="E26" s="38" t="s">
        <v>140</v>
      </c>
      <c r="F26" s="47"/>
      <c r="G26" s="54" t="s">
        <v>184</v>
      </c>
      <c r="H26" s="54"/>
      <c r="I26" s="60"/>
      <c r="J26" s="68" t="s">
        <v>43</v>
      </c>
      <c r="K26" s="76"/>
      <c r="L26" s="86"/>
      <c r="M26" s="68"/>
      <c r="N26" s="99"/>
      <c r="O26" s="99"/>
      <c r="P26" s="99"/>
      <c r="Q26" s="99"/>
      <c r="R26" s="99"/>
      <c r="S26" s="99"/>
      <c r="T26" s="108"/>
      <c r="U26" s="118"/>
      <c r="V26" s="68"/>
      <c r="W26" s="99"/>
      <c r="X26" s="99"/>
      <c r="Y26" s="99"/>
      <c r="Z26" s="99"/>
      <c r="AA26" s="99"/>
      <c r="AB26" s="137"/>
      <c r="AC26" s="68"/>
      <c r="AD26" s="99"/>
      <c r="AE26" s="99"/>
      <c r="AF26" s="99"/>
      <c r="AG26" s="99"/>
      <c r="AH26" s="137"/>
      <c r="AI26" s="68"/>
      <c r="AJ26" s="169"/>
      <c r="AK26" s="137"/>
      <c r="AL26" s="185"/>
    </row>
    <row r="27" spans="1:38" s="4" customFormat="1" ht="35.1" customHeight="1">
      <c r="A27" s="17">
        <v>23</v>
      </c>
      <c r="B27" s="23" t="s">
        <v>17</v>
      </c>
      <c r="C27" s="31" t="s">
        <v>21</v>
      </c>
      <c r="D27" s="37" t="s">
        <v>73</v>
      </c>
      <c r="E27" s="37" t="s">
        <v>73</v>
      </c>
      <c r="F27" s="46" t="s">
        <v>184</v>
      </c>
      <c r="G27" s="53"/>
      <c r="H27" s="53"/>
      <c r="I27" s="59" t="s">
        <v>184</v>
      </c>
      <c r="J27" s="66" t="s">
        <v>86</v>
      </c>
      <c r="K27" s="74">
        <v>1819852</v>
      </c>
      <c r="L27" s="84"/>
      <c r="M27" s="66" t="s">
        <v>192</v>
      </c>
      <c r="N27" s="98">
        <v>0</v>
      </c>
      <c r="O27" s="98">
        <v>98</v>
      </c>
      <c r="P27" s="98">
        <v>0</v>
      </c>
      <c r="Q27" s="98">
        <v>0</v>
      </c>
      <c r="R27" s="98">
        <v>0</v>
      </c>
      <c r="S27" s="98">
        <v>0</v>
      </c>
      <c r="T27" s="107">
        <v>30</v>
      </c>
      <c r="U27" s="116">
        <v>24</v>
      </c>
      <c r="V27" s="66"/>
      <c r="W27" s="98"/>
      <c r="X27" s="98"/>
      <c r="Y27" s="98"/>
      <c r="Z27" s="98"/>
      <c r="AA27" s="98"/>
      <c r="AB27" s="119"/>
      <c r="AC27" s="66"/>
      <c r="AD27" s="98"/>
      <c r="AE27" s="98"/>
      <c r="AF27" s="98"/>
      <c r="AG27" s="98"/>
      <c r="AH27" s="119"/>
      <c r="AI27" s="66" t="s">
        <v>22</v>
      </c>
      <c r="AJ27" s="168"/>
      <c r="AK27" s="119" t="s">
        <v>270</v>
      </c>
      <c r="AL27" s="181"/>
    </row>
    <row r="28" spans="1:38" s="4" customFormat="1" ht="35.1" customHeight="1">
      <c r="A28" s="17">
        <v>24</v>
      </c>
      <c r="B28" s="24" t="s">
        <v>17</v>
      </c>
      <c r="C28" s="32" t="s">
        <v>53</v>
      </c>
      <c r="D28" s="38" t="s">
        <v>61</v>
      </c>
      <c r="E28" s="38" t="s">
        <v>61</v>
      </c>
      <c r="F28" s="47"/>
      <c r="G28" s="54" t="s">
        <v>184</v>
      </c>
      <c r="H28" s="54"/>
      <c r="I28" s="60"/>
      <c r="J28" s="68" t="s">
        <v>43</v>
      </c>
      <c r="K28" s="76"/>
      <c r="L28" s="86"/>
      <c r="M28" s="68"/>
      <c r="N28" s="99"/>
      <c r="O28" s="99"/>
      <c r="P28" s="99"/>
      <c r="Q28" s="99"/>
      <c r="R28" s="99"/>
      <c r="S28" s="99"/>
      <c r="T28" s="108"/>
      <c r="U28" s="118"/>
      <c r="V28" s="68"/>
      <c r="W28" s="99"/>
      <c r="X28" s="99"/>
      <c r="Y28" s="99"/>
      <c r="Z28" s="99"/>
      <c r="AA28" s="99"/>
      <c r="AB28" s="137"/>
      <c r="AC28" s="68"/>
      <c r="AD28" s="99"/>
      <c r="AE28" s="99"/>
      <c r="AF28" s="99"/>
      <c r="AG28" s="99"/>
      <c r="AH28" s="137"/>
      <c r="AI28" s="68"/>
      <c r="AJ28" s="169"/>
      <c r="AK28" s="137"/>
      <c r="AL28" s="185"/>
    </row>
    <row r="29" spans="1:38" s="4" customFormat="1" ht="35.1" customHeight="1">
      <c r="A29" s="17">
        <v>25</v>
      </c>
      <c r="B29" s="23" t="s">
        <v>0</v>
      </c>
      <c r="C29" s="31" t="s">
        <v>58</v>
      </c>
      <c r="D29" s="37" t="s">
        <v>51</v>
      </c>
      <c r="E29" s="37" t="s">
        <v>142</v>
      </c>
      <c r="F29" s="46" t="s">
        <v>184</v>
      </c>
      <c r="G29" s="53" t="s">
        <v>184</v>
      </c>
      <c r="H29" s="53"/>
      <c r="I29" s="59"/>
      <c r="J29" s="66" t="s">
        <v>86</v>
      </c>
      <c r="K29" s="74">
        <v>4458058</v>
      </c>
      <c r="L29" s="84"/>
      <c r="M29" s="66" t="s">
        <v>172</v>
      </c>
      <c r="N29" s="98">
        <v>0</v>
      </c>
      <c r="O29" s="98">
        <v>678</v>
      </c>
      <c r="P29" s="98">
        <v>21</v>
      </c>
      <c r="Q29" s="98">
        <v>0</v>
      </c>
      <c r="R29" s="98">
        <v>42</v>
      </c>
      <c r="S29" s="98">
        <v>0</v>
      </c>
      <c r="T29" s="107">
        <v>20</v>
      </c>
      <c r="U29" s="116">
        <v>8</v>
      </c>
      <c r="V29" s="66" t="s">
        <v>192</v>
      </c>
      <c r="W29" s="98">
        <v>0</v>
      </c>
      <c r="X29" s="98">
        <v>32</v>
      </c>
      <c r="Y29" s="98">
        <v>0</v>
      </c>
      <c r="Z29" s="98">
        <v>0</v>
      </c>
      <c r="AA29" s="107">
        <v>20</v>
      </c>
      <c r="AB29" s="116">
        <v>8</v>
      </c>
      <c r="AC29" s="66"/>
      <c r="AD29" s="98"/>
      <c r="AE29" s="98"/>
      <c r="AF29" s="98"/>
      <c r="AG29" s="98"/>
      <c r="AH29" s="119"/>
      <c r="AI29" s="66"/>
      <c r="AJ29" s="168"/>
      <c r="AK29" s="119"/>
      <c r="AL29" s="181"/>
    </row>
    <row r="30" spans="1:38" s="4" customFormat="1" ht="35.1" customHeight="1">
      <c r="A30" s="17">
        <v>26</v>
      </c>
      <c r="B30" s="23" t="s">
        <v>0</v>
      </c>
      <c r="C30" s="31" t="s">
        <v>58</v>
      </c>
      <c r="D30" s="37" t="s">
        <v>51</v>
      </c>
      <c r="E30" s="37" t="s">
        <v>143</v>
      </c>
      <c r="F30" s="46" t="s">
        <v>184</v>
      </c>
      <c r="G30" s="53" t="s">
        <v>184</v>
      </c>
      <c r="H30" s="53"/>
      <c r="I30" s="59"/>
      <c r="J30" s="66" t="s">
        <v>230</v>
      </c>
      <c r="K30" s="74" t="s">
        <v>117</v>
      </c>
      <c r="L30" s="84"/>
      <c r="M30" s="66" t="s">
        <v>172</v>
      </c>
      <c r="N30" s="98">
        <v>0</v>
      </c>
      <c r="O30" s="98">
        <v>145</v>
      </c>
      <c r="P30" s="98">
        <v>0</v>
      </c>
      <c r="Q30" s="98">
        <v>0</v>
      </c>
      <c r="R30" s="98">
        <v>5</v>
      </c>
      <c r="S30" s="98">
        <v>0</v>
      </c>
      <c r="T30" s="107">
        <v>20</v>
      </c>
      <c r="U30" s="116">
        <v>8</v>
      </c>
      <c r="V30" s="66" t="s">
        <v>192</v>
      </c>
      <c r="W30" s="98">
        <v>0</v>
      </c>
      <c r="X30" s="98">
        <v>11</v>
      </c>
      <c r="Y30" s="98">
        <v>0</v>
      </c>
      <c r="Z30" s="98">
        <v>0</v>
      </c>
      <c r="AA30" s="107">
        <v>20</v>
      </c>
      <c r="AB30" s="116">
        <v>8</v>
      </c>
      <c r="AC30" s="66"/>
      <c r="AD30" s="98"/>
      <c r="AE30" s="98"/>
      <c r="AF30" s="98"/>
      <c r="AG30" s="98"/>
      <c r="AH30" s="119"/>
      <c r="AI30" s="66"/>
      <c r="AJ30" s="168"/>
      <c r="AK30" s="119"/>
      <c r="AL30" s="181"/>
    </row>
    <row r="31" spans="1:38" s="4" customFormat="1" ht="35.1" customHeight="1">
      <c r="A31" s="17">
        <v>27</v>
      </c>
      <c r="B31" s="23" t="s">
        <v>0</v>
      </c>
      <c r="C31" s="31" t="s">
        <v>58</v>
      </c>
      <c r="D31" s="37" t="s">
        <v>51</v>
      </c>
      <c r="E31" s="37" t="s">
        <v>145</v>
      </c>
      <c r="F31" s="46" t="s">
        <v>184</v>
      </c>
      <c r="G31" s="53" t="s">
        <v>184</v>
      </c>
      <c r="H31" s="53"/>
      <c r="I31" s="59"/>
      <c r="J31" s="66" t="s">
        <v>230</v>
      </c>
      <c r="K31" s="74" t="s">
        <v>117</v>
      </c>
      <c r="L31" s="84"/>
      <c r="M31" s="66" t="s">
        <v>172</v>
      </c>
      <c r="N31" s="98">
        <v>0</v>
      </c>
      <c r="O31" s="98">
        <v>200</v>
      </c>
      <c r="P31" s="98">
        <v>12</v>
      </c>
      <c r="Q31" s="98">
        <v>0</v>
      </c>
      <c r="R31" s="98">
        <v>8</v>
      </c>
      <c r="S31" s="98">
        <v>0</v>
      </c>
      <c r="T31" s="107">
        <v>20</v>
      </c>
      <c r="U31" s="116">
        <v>8</v>
      </c>
      <c r="V31" s="66" t="s">
        <v>192</v>
      </c>
      <c r="W31" s="98">
        <v>0</v>
      </c>
      <c r="X31" s="98">
        <v>34</v>
      </c>
      <c r="Y31" s="98">
        <v>0</v>
      </c>
      <c r="Z31" s="98">
        <v>0</v>
      </c>
      <c r="AA31" s="107">
        <v>20</v>
      </c>
      <c r="AB31" s="116">
        <v>8</v>
      </c>
      <c r="AC31" s="66"/>
      <c r="AD31" s="98"/>
      <c r="AE31" s="98"/>
      <c r="AF31" s="98"/>
      <c r="AG31" s="98"/>
      <c r="AH31" s="119"/>
      <c r="AI31" s="66"/>
      <c r="AJ31" s="168"/>
      <c r="AK31" s="119"/>
      <c r="AL31" s="181"/>
    </row>
    <row r="32" spans="1:38" s="4" customFormat="1" ht="35.1" customHeight="1">
      <c r="A32" s="17">
        <v>28</v>
      </c>
      <c r="B32" s="23" t="s">
        <v>0</v>
      </c>
      <c r="C32" s="31" t="s">
        <v>58</v>
      </c>
      <c r="D32" s="37" t="s">
        <v>51</v>
      </c>
      <c r="E32" s="37" t="s">
        <v>146</v>
      </c>
      <c r="F32" s="46" t="s">
        <v>184</v>
      </c>
      <c r="G32" s="53" t="s">
        <v>184</v>
      </c>
      <c r="H32" s="53"/>
      <c r="I32" s="59"/>
      <c r="J32" s="66" t="s">
        <v>230</v>
      </c>
      <c r="K32" s="74" t="s">
        <v>117</v>
      </c>
      <c r="L32" s="84"/>
      <c r="M32" s="66" t="s">
        <v>172</v>
      </c>
      <c r="N32" s="98">
        <v>0</v>
      </c>
      <c r="O32" s="98">
        <v>77</v>
      </c>
      <c r="P32" s="98">
        <v>32</v>
      </c>
      <c r="Q32" s="98">
        <v>0</v>
      </c>
      <c r="R32" s="98">
        <v>5</v>
      </c>
      <c r="S32" s="98">
        <v>0</v>
      </c>
      <c r="T32" s="107">
        <v>30</v>
      </c>
      <c r="U32" s="116">
        <v>8</v>
      </c>
      <c r="V32" s="66" t="s">
        <v>192</v>
      </c>
      <c r="W32" s="98">
        <v>0</v>
      </c>
      <c r="X32" s="98">
        <v>4</v>
      </c>
      <c r="Y32" s="98">
        <v>0</v>
      </c>
      <c r="Z32" s="98">
        <v>0</v>
      </c>
      <c r="AA32" s="107">
        <v>30</v>
      </c>
      <c r="AB32" s="116">
        <v>8</v>
      </c>
      <c r="AC32" s="66"/>
      <c r="AD32" s="98"/>
      <c r="AE32" s="98"/>
      <c r="AF32" s="98"/>
      <c r="AG32" s="98"/>
      <c r="AH32" s="119"/>
      <c r="AI32" s="66"/>
      <c r="AJ32" s="168"/>
      <c r="AK32" s="119"/>
      <c r="AL32" s="181"/>
    </row>
    <row r="33" spans="1:38" s="4" customFormat="1" ht="35.1" customHeight="1">
      <c r="A33" s="17">
        <v>29</v>
      </c>
      <c r="B33" s="23" t="s">
        <v>20</v>
      </c>
      <c r="C33" s="31" t="s">
        <v>64</v>
      </c>
      <c r="D33" s="37" t="s">
        <v>83</v>
      </c>
      <c r="E33" s="37" t="s">
        <v>147</v>
      </c>
      <c r="F33" s="46" t="s">
        <v>184</v>
      </c>
      <c r="G33" s="53" t="s">
        <v>184</v>
      </c>
      <c r="H33" s="53"/>
      <c r="I33" s="59"/>
      <c r="J33" s="66" t="s">
        <v>86</v>
      </c>
      <c r="K33" s="74">
        <v>4458058</v>
      </c>
      <c r="L33" s="84"/>
      <c r="M33" s="66" t="s">
        <v>192</v>
      </c>
      <c r="N33" s="98">
        <v>0</v>
      </c>
      <c r="O33" s="98">
        <v>23</v>
      </c>
      <c r="P33" s="98">
        <v>0</v>
      </c>
      <c r="Q33" s="98">
        <v>0</v>
      </c>
      <c r="R33" s="98">
        <v>0</v>
      </c>
      <c r="S33" s="98">
        <v>0</v>
      </c>
      <c r="T33" s="107" t="s">
        <v>238</v>
      </c>
      <c r="U33" s="116" t="s">
        <v>54</v>
      </c>
      <c r="V33" s="66" t="s">
        <v>192</v>
      </c>
      <c r="W33" s="98">
        <v>0</v>
      </c>
      <c r="X33" s="98">
        <v>2</v>
      </c>
      <c r="Y33" s="98">
        <v>0</v>
      </c>
      <c r="Z33" s="98">
        <v>0</v>
      </c>
      <c r="AA33" s="98" t="s">
        <v>238</v>
      </c>
      <c r="AB33" s="119" t="s">
        <v>54</v>
      </c>
      <c r="AC33" s="66"/>
      <c r="AD33" s="98"/>
      <c r="AE33" s="98"/>
      <c r="AF33" s="98"/>
      <c r="AG33" s="98"/>
      <c r="AH33" s="119"/>
      <c r="AI33" s="66"/>
      <c r="AJ33" s="168"/>
      <c r="AK33" s="119"/>
      <c r="AL33" s="181"/>
    </row>
    <row r="34" spans="1:38" s="4" customFormat="1" ht="35.1" customHeight="1">
      <c r="A34" s="17">
        <v>30</v>
      </c>
      <c r="B34" s="23" t="s">
        <v>0</v>
      </c>
      <c r="C34" s="31" t="s">
        <v>58</v>
      </c>
      <c r="D34" s="37" t="s">
        <v>85</v>
      </c>
      <c r="E34" s="37" t="s">
        <v>148</v>
      </c>
      <c r="F34" s="46" t="s">
        <v>184</v>
      </c>
      <c r="G34" s="53" t="s">
        <v>184</v>
      </c>
      <c r="H34" s="53"/>
      <c r="I34" s="59"/>
      <c r="J34" s="66" t="s">
        <v>230</v>
      </c>
      <c r="K34" s="74">
        <v>2809137</v>
      </c>
      <c r="L34" s="84"/>
      <c r="M34" s="66" t="s">
        <v>192</v>
      </c>
      <c r="N34" s="98">
        <v>0</v>
      </c>
      <c r="O34" s="98">
        <v>324</v>
      </c>
      <c r="P34" s="98">
        <v>0</v>
      </c>
      <c r="Q34" s="98">
        <v>99</v>
      </c>
      <c r="R34" s="98">
        <v>28</v>
      </c>
      <c r="S34" s="98">
        <v>0</v>
      </c>
      <c r="T34" s="107">
        <v>20</v>
      </c>
      <c r="U34" s="116">
        <v>8</v>
      </c>
      <c r="V34" s="66" t="s">
        <v>192</v>
      </c>
      <c r="W34" s="98">
        <v>0</v>
      </c>
      <c r="X34" s="98">
        <v>12</v>
      </c>
      <c r="Y34" s="98">
        <v>0</v>
      </c>
      <c r="Z34" s="98">
        <v>0</v>
      </c>
      <c r="AA34" s="107">
        <v>20</v>
      </c>
      <c r="AB34" s="116">
        <v>8</v>
      </c>
      <c r="AC34" s="66"/>
      <c r="AD34" s="98"/>
      <c r="AE34" s="98"/>
      <c r="AF34" s="98"/>
      <c r="AG34" s="98"/>
      <c r="AH34" s="119"/>
      <c r="AI34" s="66"/>
      <c r="AJ34" s="168"/>
      <c r="AK34" s="119"/>
      <c r="AL34" s="181"/>
    </row>
    <row r="35" spans="1:38" s="4" customFormat="1" ht="35.1" customHeight="1">
      <c r="A35" s="17">
        <v>31</v>
      </c>
      <c r="B35" s="23" t="s">
        <v>20</v>
      </c>
      <c r="C35" s="31" t="s">
        <v>64</v>
      </c>
      <c r="D35" s="37" t="s">
        <v>87</v>
      </c>
      <c r="E35" s="37" t="s">
        <v>150</v>
      </c>
      <c r="F35" s="46" t="s">
        <v>184</v>
      </c>
      <c r="G35" s="53" t="s">
        <v>184</v>
      </c>
      <c r="H35" s="53"/>
      <c r="I35" s="59"/>
      <c r="J35" s="66" t="s">
        <v>258</v>
      </c>
      <c r="K35" s="74">
        <v>426550</v>
      </c>
      <c r="L35" s="84"/>
      <c r="M35" s="66" t="s">
        <v>192</v>
      </c>
      <c r="N35" s="98">
        <v>0</v>
      </c>
      <c r="O35" s="98">
        <v>48</v>
      </c>
      <c r="P35" s="98">
        <v>0</v>
      </c>
      <c r="Q35" s="98">
        <v>0</v>
      </c>
      <c r="R35" s="98">
        <v>0</v>
      </c>
      <c r="S35" s="98">
        <v>0</v>
      </c>
      <c r="T35" s="107" t="s">
        <v>238</v>
      </c>
      <c r="U35" s="116" t="s">
        <v>54</v>
      </c>
      <c r="V35" s="66" t="s">
        <v>192</v>
      </c>
      <c r="W35" s="98">
        <v>0</v>
      </c>
      <c r="X35" s="98">
        <v>1</v>
      </c>
      <c r="Y35" s="98">
        <v>0</v>
      </c>
      <c r="Z35" s="98">
        <v>0</v>
      </c>
      <c r="AA35" s="98" t="s">
        <v>238</v>
      </c>
      <c r="AB35" s="119" t="s">
        <v>54</v>
      </c>
      <c r="AC35" s="66"/>
      <c r="AD35" s="98"/>
      <c r="AE35" s="98"/>
      <c r="AF35" s="98"/>
      <c r="AG35" s="98"/>
      <c r="AH35" s="119"/>
      <c r="AI35" s="66"/>
      <c r="AJ35" s="168"/>
      <c r="AK35" s="119"/>
      <c r="AL35" s="181"/>
    </row>
    <row r="36" spans="1:38" s="4" customFormat="1" ht="35.1" customHeight="1">
      <c r="A36" s="17">
        <v>32</v>
      </c>
      <c r="B36" s="23" t="s">
        <v>0</v>
      </c>
      <c r="C36" s="31" t="s">
        <v>58</v>
      </c>
      <c r="D36" s="37" t="s">
        <v>88</v>
      </c>
      <c r="E36" s="37" t="s">
        <v>152</v>
      </c>
      <c r="F36" s="46" t="s">
        <v>184</v>
      </c>
      <c r="G36" s="53" t="s">
        <v>184</v>
      </c>
      <c r="H36" s="53"/>
      <c r="I36" s="59"/>
      <c r="J36" s="66" t="s">
        <v>230</v>
      </c>
      <c r="K36" s="74">
        <v>3537923</v>
      </c>
      <c r="L36" s="84"/>
      <c r="M36" s="66" t="s">
        <v>192</v>
      </c>
      <c r="N36" s="98">
        <v>0</v>
      </c>
      <c r="O36" s="98">
        <v>22</v>
      </c>
      <c r="P36" s="98">
        <v>0</v>
      </c>
      <c r="Q36" s="98">
        <v>0</v>
      </c>
      <c r="R36" s="98">
        <v>0</v>
      </c>
      <c r="S36" s="98">
        <v>0</v>
      </c>
      <c r="T36" s="107">
        <v>20</v>
      </c>
      <c r="U36" s="116">
        <v>8</v>
      </c>
      <c r="V36" s="66" t="s">
        <v>192</v>
      </c>
      <c r="W36" s="98">
        <v>0</v>
      </c>
      <c r="X36" s="98">
        <v>14</v>
      </c>
      <c r="Y36" s="98">
        <v>0</v>
      </c>
      <c r="Z36" s="98">
        <v>0</v>
      </c>
      <c r="AA36" s="107">
        <v>20</v>
      </c>
      <c r="AB36" s="116">
        <v>8</v>
      </c>
      <c r="AC36" s="66"/>
      <c r="AD36" s="98"/>
      <c r="AE36" s="98"/>
      <c r="AF36" s="98"/>
      <c r="AG36" s="98"/>
      <c r="AH36" s="119"/>
      <c r="AI36" s="66"/>
      <c r="AJ36" s="168"/>
      <c r="AK36" s="119"/>
      <c r="AL36" s="181"/>
    </row>
    <row r="37" spans="1:38" s="4" customFormat="1" ht="35.1" customHeight="1">
      <c r="A37" s="17">
        <v>33</v>
      </c>
      <c r="B37" s="23" t="s">
        <v>0</v>
      </c>
      <c r="C37" s="31" t="s">
        <v>58</v>
      </c>
      <c r="D37" s="37" t="s">
        <v>88</v>
      </c>
      <c r="E37" s="37" t="s">
        <v>112</v>
      </c>
      <c r="F37" s="46" t="s">
        <v>184</v>
      </c>
      <c r="G37" s="53"/>
      <c r="H37" s="53"/>
      <c r="I37" s="59"/>
      <c r="J37" s="66" t="s">
        <v>230</v>
      </c>
      <c r="K37" s="74" t="s">
        <v>117</v>
      </c>
      <c r="L37" s="84"/>
      <c r="M37" s="66" t="s">
        <v>192</v>
      </c>
      <c r="N37" s="98">
        <v>0</v>
      </c>
      <c r="O37" s="98">
        <v>150</v>
      </c>
      <c r="P37" s="98">
        <v>0</v>
      </c>
      <c r="Q37" s="98">
        <v>0</v>
      </c>
      <c r="R37" s="98">
        <v>8</v>
      </c>
      <c r="S37" s="98">
        <v>0</v>
      </c>
      <c r="T37" s="107">
        <v>20</v>
      </c>
      <c r="U37" s="116">
        <v>8</v>
      </c>
      <c r="V37" s="66"/>
      <c r="W37" s="98"/>
      <c r="X37" s="98"/>
      <c r="Y37" s="98"/>
      <c r="Z37" s="98"/>
      <c r="AA37" s="98"/>
      <c r="AB37" s="119"/>
      <c r="AC37" s="66"/>
      <c r="AD37" s="98"/>
      <c r="AE37" s="98"/>
      <c r="AF37" s="98"/>
      <c r="AG37" s="98"/>
      <c r="AH37" s="119"/>
      <c r="AI37" s="66"/>
      <c r="AJ37" s="168"/>
      <c r="AK37" s="119"/>
      <c r="AL37" s="181"/>
    </row>
    <row r="38" spans="1:38" s="4" customFormat="1" ht="35.1" customHeight="1">
      <c r="A38" s="17">
        <v>34</v>
      </c>
      <c r="B38" s="23" t="s">
        <v>0</v>
      </c>
      <c r="C38" s="31" t="s">
        <v>58</v>
      </c>
      <c r="D38" s="37" t="s">
        <v>88</v>
      </c>
      <c r="E38" s="37" t="s">
        <v>153</v>
      </c>
      <c r="F38" s="46" t="s">
        <v>184</v>
      </c>
      <c r="G38" s="53"/>
      <c r="H38" s="53"/>
      <c r="I38" s="59"/>
      <c r="J38" s="66" t="s">
        <v>230</v>
      </c>
      <c r="K38" s="74" t="s">
        <v>117</v>
      </c>
      <c r="L38" s="84"/>
      <c r="M38" s="66" t="s">
        <v>192</v>
      </c>
      <c r="N38" s="98">
        <v>0</v>
      </c>
      <c r="O38" s="98">
        <v>116</v>
      </c>
      <c r="P38" s="98">
        <v>0</v>
      </c>
      <c r="Q38" s="98">
        <v>0</v>
      </c>
      <c r="R38" s="98">
        <v>6</v>
      </c>
      <c r="S38" s="98">
        <v>0</v>
      </c>
      <c r="T38" s="107">
        <v>20</v>
      </c>
      <c r="U38" s="116">
        <v>8</v>
      </c>
      <c r="V38" s="66"/>
      <c r="W38" s="98"/>
      <c r="X38" s="98"/>
      <c r="Y38" s="98"/>
      <c r="Z38" s="98"/>
      <c r="AA38" s="98"/>
      <c r="AB38" s="119"/>
      <c r="AC38" s="66"/>
      <c r="AD38" s="98"/>
      <c r="AE38" s="98"/>
      <c r="AF38" s="98"/>
      <c r="AG38" s="98"/>
      <c r="AH38" s="119"/>
      <c r="AI38" s="66"/>
      <c r="AJ38" s="168"/>
      <c r="AK38" s="119"/>
      <c r="AL38" s="181"/>
    </row>
    <row r="39" spans="1:38" s="4" customFormat="1" ht="35.1" customHeight="1">
      <c r="A39" s="17">
        <v>35</v>
      </c>
      <c r="B39" s="23" t="s">
        <v>0</v>
      </c>
      <c r="C39" s="31" t="s">
        <v>58</v>
      </c>
      <c r="D39" s="37" t="s">
        <v>88</v>
      </c>
      <c r="E39" s="37" t="s">
        <v>155</v>
      </c>
      <c r="F39" s="46" t="s">
        <v>184</v>
      </c>
      <c r="G39" s="53"/>
      <c r="H39" s="53"/>
      <c r="I39" s="59"/>
      <c r="J39" s="66" t="s">
        <v>230</v>
      </c>
      <c r="K39" s="74" t="s">
        <v>117</v>
      </c>
      <c r="L39" s="84"/>
      <c r="M39" s="66" t="s">
        <v>192</v>
      </c>
      <c r="N39" s="98">
        <v>0</v>
      </c>
      <c r="O39" s="98">
        <v>126</v>
      </c>
      <c r="P39" s="98">
        <v>0</v>
      </c>
      <c r="Q39" s="98">
        <v>0</v>
      </c>
      <c r="R39" s="98">
        <v>3</v>
      </c>
      <c r="S39" s="98">
        <v>0</v>
      </c>
      <c r="T39" s="107">
        <v>20</v>
      </c>
      <c r="U39" s="116">
        <v>8</v>
      </c>
      <c r="V39" s="66"/>
      <c r="W39" s="98"/>
      <c r="X39" s="98"/>
      <c r="Y39" s="98"/>
      <c r="Z39" s="98"/>
      <c r="AA39" s="98"/>
      <c r="AB39" s="119"/>
      <c r="AC39" s="66"/>
      <c r="AD39" s="98"/>
      <c r="AE39" s="98"/>
      <c r="AF39" s="98"/>
      <c r="AG39" s="98"/>
      <c r="AH39" s="119"/>
      <c r="AI39" s="66"/>
      <c r="AJ39" s="168"/>
      <c r="AK39" s="119"/>
      <c r="AL39" s="181"/>
    </row>
    <row r="40" spans="1:38" s="4" customFormat="1" ht="35.1" customHeight="1">
      <c r="A40" s="17">
        <v>36</v>
      </c>
      <c r="B40" s="23" t="s">
        <v>20</v>
      </c>
      <c r="C40" s="31" t="s">
        <v>64</v>
      </c>
      <c r="D40" s="37" t="s">
        <v>89</v>
      </c>
      <c r="E40" s="37" t="s">
        <v>158</v>
      </c>
      <c r="F40" s="46" t="s">
        <v>184</v>
      </c>
      <c r="G40" s="53" t="s">
        <v>184</v>
      </c>
      <c r="H40" s="53"/>
      <c r="I40" s="59"/>
      <c r="J40" s="66" t="s">
        <v>86</v>
      </c>
      <c r="K40" s="74">
        <v>3537923</v>
      </c>
      <c r="L40" s="84"/>
      <c r="M40" s="66" t="s">
        <v>192</v>
      </c>
      <c r="N40" s="98">
        <v>0</v>
      </c>
      <c r="O40" s="98">
        <v>47</v>
      </c>
      <c r="P40" s="98">
        <v>0</v>
      </c>
      <c r="Q40" s="98">
        <v>0</v>
      </c>
      <c r="R40" s="98">
        <v>0</v>
      </c>
      <c r="S40" s="98">
        <v>0</v>
      </c>
      <c r="T40" s="107" t="s">
        <v>238</v>
      </c>
      <c r="U40" s="116" t="s">
        <v>54</v>
      </c>
      <c r="V40" s="66" t="s">
        <v>192</v>
      </c>
      <c r="W40" s="98">
        <v>0</v>
      </c>
      <c r="X40" s="98">
        <v>0</v>
      </c>
      <c r="Y40" s="98">
        <v>0</v>
      </c>
      <c r="Z40" s="98">
        <v>1</v>
      </c>
      <c r="AA40" s="98" t="s">
        <v>238</v>
      </c>
      <c r="AB40" s="119" t="s">
        <v>54</v>
      </c>
      <c r="AC40" s="66"/>
      <c r="AD40" s="98"/>
      <c r="AE40" s="98"/>
      <c r="AF40" s="98"/>
      <c r="AG40" s="98"/>
      <c r="AH40" s="119"/>
      <c r="AI40" s="66"/>
      <c r="AJ40" s="168"/>
      <c r="AK40" s="119"/>
      <c r="AL40" s="181"/>
    </row>
    <row r="41" spans="1:38" s="4" customFormat="1" ht="35.1" customHeight="1">
      <c r="A41" s="17">
        <v>37</v>
      </c>
      <c r="B41" s="23" t="s">
        <v>0</v>
      </c>
      <c r="C41" s="31" t="s">
        <v>58</v>
      </c>
      <c r="D41" s="37" t="s">
        <v>46</v>
      </c>
      <c r="E41" s="37" t="s">
        <v>153</v>
      </c>
      <c r="F41" s="46" t="s">
        <v>184</v>
      </c>
      <c r="G41" s="53" t="s">
        <v>184</v>
      </c>
      <c r="H41" s="53"/>
      <c r="I41" s="59"/>
      <c r="J41" s="66" t="s">
        <v>230</v>
      </c>
      <c r="K41" s="74">
        <v>7021288</v>
      </c>
      <c r="L41" s="84" t="s">
        <v>184</v>
      </c>
      <c r="M41" s="66" t="s">
        <v>192</v>
      </c>
      <c r="N41" s="98">
        <v>0</v>
      </c>
      <c r="O41" s="98">
        <v>601</v>
      </c>
      <c r="P41" s="98">
        <v>0</v>
      </c>
      <c r="Q41" s="98">
        <v>0</v>
      </c>
      <c r="R41" s="98">
        <v>0</v>
      </c>
      <c r="S41" s="98">
        <v>2</v>
      </c>
      <c r="T41" s="107">
        <v>20</v>
      </c>
      <c r="U41" s="116">
        <v>8</v>
      </c>
      <c r="V41" s="66" t="s">
        <v>192</v>
      </c>
      <c r="W41" s="98">
        <v>0</v>
      </c>
      <c r="X41" s="98">
        <v>20</v>
      </c>
      <c r="Y41" s="98">
        <v>0</v>
      </c>
      <c r="Z41" s="98">
        <v>0</v>
      </c>
      <c r="AA41" s="107">
        <v>20</v>
      </c>
      <c r="AB41" s="116">
        <v>8</v>
      </c>
      <c r="AC41" s="66"/>
      <c r="AD41" s="98"/>
      <c r="AE41" s="98"/>
      <c r="AF41" s="98"/>
      <c r="AG41" s="98"/>
      <c r="AH41" s="119"/>
      <c r="AI41" s="66"/>
      <c r="AJ41" s="168"/>
      <c r="AK41" s="119"/>
      <c r="AL41" s="181"/>
    </row>
    <row r="42" spans="1:38" s="4" customFormat="1" ht="35.1" customHeight="1">
      <c r="A42" s="17">
        <v>38</v>
      </c>
      <c r="B42" s="23" t="s">
        <v>0</v>
      </c>
      <c r="C42" s="31" t="s">
        <v>58</v>
      </c>
      <c r="D42" s="37" t="s">
        <v>46</v>
      </c>
      <c r="E42" s="37" t="s">
        <v>155</v>
      </c>
      <c r="F42" s="46" t="s">
        <v>184</v>
      </c>
      <c r="G42" s="53" t="s">
        <v>184</v>
      </c>
      <c r="H42" s="53"/>
      <c r="I42" s="59"/>
      <c r="J42" s="66" t="s">
        <v>230</v>
      </c>
      <c r="K42" s="74" t="s">
        <v>117</v>
      </c>
      <c r="L42" s="84" t="s">
        <v>184</v>
      </c>
      <c r="M42" s="66" t="s">
        <v>192</v>
      </c>
      <c r="N42" s="98">
        <v>0</v>
      </c>
      <c r="O42" s="98">
        <v>52</v>
      </c>
      <c r="P42" s="98">
        <v>0</v>
      </c>
      <c r="Q42" s="98">
        <v>0</v>
      </c>
      <c r="R42" s="98">
        <v>0</v>
      </c>
      <c r="S42" s="98">
        <v>8</v>
      </c>
      <c r="T42" s="107">
        <v>20</v>
      </c>
      <c r="U42" s="116">
        <v>8</v>
      </c>
      <c r="V42" s="66" t="s">
        <v>192</v>
      </c>
      <c r="W42" s="98">
        <v>0</v>
      </c>
      <c r="X42" s="98">
        <v>10</v>
      </c>
      <c r="Y42" s="98">
        <v>0</v>
      </c>
      <c r="Z42" s="98">
        <v>0</v>
      </c>
      <c r="AA42" s="107">
        <v>20</v>
      </c>
      <c r="AB42" s="116">
        <v>8</v>
      </c>
      <c r="AC42" s="66"/>
      <c r="AD42" s="98"/>
      <c r="AE42" s="98"/>
      <c r="AF42" s="98"/>
      <c r="AG42" s="98"/>
      <c r="AH42" s="119"/>
      <c r="AI42" s="66"/>
      <c r="AJ42" s="168"/>
      <c r="AK42" s="119"/>
      <c r="AL42" s="181"/>
    </row>
    <row r="43" spans="1:38" s="4" customFormat="1" ht="35.1" customHeight="1">
      <c r="A43" s="17">
        <v>39</v>
      </c>
      <c r="B43" s="23" t="s">
        <v>20</v>
      </c>
      <c r="C43" s="31" t="s">
        <v>64</v>
      </c>
      <c r="D43" s="37" t="s">
        <v>12</v>
      </c>
      <c r="E43" s="37" t="s">
        <v>159</v>
      </c>
      <c r="F43" s="46" t="s">
        <v>184</v>
      </c>
      <c r="G43" s="53" t="s">
        <v>184</v>
      </c>
      <c r="H43" s="53"/>
      <c r="I43" s="59"/>
      <c r="J43" s="66" t="s">
        <v>86</v>
      </c>
      <c r="K43" s="74">
        <v>7021288</v>
      </c>
      <c r="L43" s="84"/>
      <c r="M43" s="66" t="s">
        <v>22</v>
      </c>
      <c r="N43" s="98">
        <v>3</v>
      </c>
      <c r="O43" s="98">
        <v>22</v>
      </c>
      <c r="P43" s="98">
        <v>0</v>
      </c>
      <c r="Q43" s="98">
        <v>0</v>
      </c>
      <c r="R43" s="98">
        <v>0</v>
      </c>
      <c r="S43" s="98">
        <v>0</v>
      </c>
      <c r="T43" s="107" t="s">
        <v>238</v>
      </c>
      <c r="U43" s="116" t="s">
        <v>54</v>
      </c>
      <c r="V43" s="66" t="s">
        <v>22</v>
      </c>
      <c r="W43" s="98">
        <v>0</v>
      </c>
      <c r="X43" s="98">
        <v>2</v>
      </c>
      <c r="Y43" s="98">
        <v>0</v>
      </c>
      <c r="Z43" s="98">
        <v>0</v>
      </c>
      <c r="AA43" s="98" t="s">
        <v>238</v>
      </c>
      <c r="AB43" s="119" t="s">
        <v>54</v>
      </c>
      <c r="AC43" s="66"/>
      <c r="AD43" s="98"/>
      <c r="AE43" s="98"/>
      <c r="AF43" s="98"/>
      <c r="AG43" s="98"/>
      <c r="AH43" s="119"/>
      <c r="AI43" s="66"/>
      <c r="AJ43" s="168"/>
      <c r="AK43" s="119"/>
      <c r="AL43" s="181"/>
    </row>
    <row r="44" spans="1:38" s="4" customFormat="1" ht="35.1" customHeight="1">
      <c r="A44" s="17">
        <v>40</v>
      </c>
      <c r="B44" s="23" t="s">
        <v>0</v>
      </c>
      <c r="C44" s="31" t="s">
        <v>58</v>
      </c>
      <c r="D44" s="37" t="s">
        <v>91</v>
      </c>
      <c r="E44" s="37" t="s">
        <v>148</v>
      </c>
      <c r="F44" s="46" t="s">
        <v>184</v>
      </c>
      <c r="G44" s="53" t="s">
        <v>184</v>
      </c>
      <c r="H44" s="53"/>
      <c r="I44" s="59"/>
      <c r="J44" s="66" t="s">
        <v>230</v>
      </c>
      <c r="K44" s="74">
        <v>3795911</v>
      </c>
      <c r="L44" s="84"/>
      <c r="M44" s="66" t="s">
        <v>192</v>
      </c>
      <c r="N44" s="98">
        <v>0</v>
      </c>
      <c r="O44" s="98">
        <v>443</v>
      </c>
      <c r="P44" s="98">
        <v>0</v>
      </c>
      <c r="Q44" s="98">
        <v>122</v>
      </c>
      <c r="R44" s="98">
        <v>0</v>
      </c>
      <c r="S44" s="98">
        <v>21</v>
      </c>
      <c r="T44" s="107">
        <v>20</v>
      </c>
      <c r="U44" s="116">
        <v>8</v>
      </c>
      <c r="V44" s="66" t="s">
        <v>192</v>
      </c>
      <c r="W44" s="98">
        <v>0</v>
      </c>
      <c r="X44" s="98">
        <v>5</v>
      </c>
      <c r="Y44" s="98">
        <v>0</v>
      </c>
      <c r="Z44" s="98">
        <v>0</v>
      </c>
      <c r="AA44" s="107">
        <v>20</v>
      </c>
      <c r="AB44" s="116">
        <v>8</v>
      </c>
      <c r="AC44" s="66"/>
      <c r="AD44" s="98"/>
      <c r="AE44" s="98"/>
      <c r="AF44" s="98"/>
      <c r="AG44" s="98"/>
      <c r="AH44" s="119"/>
      <c r="AI44" s="66"/>
      <c r="AJ44" s="168"/>
      <c r="AK44" s="119"/>
      <c r="AL44" s="181"/>
    </row>
    <row r="45" spans="1:38" s="4" customFormat="1" ht="35.1" customHeight="1">
      <c r="A45" s="17">
        <v>41</v>
      </c>
      <c r="B45" s="23" t="s">
        <v>13</v>
      </c>
      <c r="C45" s="31" t="s">
        <v>26</v>
      </c>
      <c r="D45" s="37" t="s">
        <v>93</v>
      </c>
      <c r="E45" s="37" t="s">
        <v>160</v>
      </c>
      <c r="F45" s="46" t="s">
        <v>184</v>
      </c>
      <c r="G45" s="53"/>
      <c r="H45" s="53" t="s">
        <v>184</v>
      </c>
      <c r="I45" s="59"/>
      <c r="J45" s="66" t="s">
        <v>230</v>
      </c>
      <c r="K45" s="74" t="s">
        <v>267</v>
      </c>
      <c r="L45" s="84"/>
      <c r="M45" s="66" t="s">
        <v>243</v>
      </c>
      <c r="N45" s="98">
        <v>0</v>
      </c>
      <c r="O45" s="98">
        <v>15</v>
      </c>
      <c r="P45" s="98">
        <v>0</v>
      </c>
      <c r="Q45" s="98">
        <v>0</v>
      </c>
      <c r="R45" s="98">
        <v>0</v>
      </c>
      <c r="S45" s="98">
        <v>0</v>
      </c>
      <c r="T45" s="109">
        <v>12</v>
      </c>
      <c r="U45" s="116" t="s">
        <v>57</v>
      </c>
      <c r="V45" s="66"/>
      <c r="W45" s="98"/>
      <c r="X45" s="98"/>
      <c r="Y45" s="98"/>
      <c r="Z45" s="98"/>
      <c r="AA45" s="98"/>
      <c r="AB45" s="119"/>
      <c r="AC45" s="66" t="s">
        <v>243</v>
      </c>
      <c r="AD45" s="98" t="s">
        <v>175</v>
      </c>
      <c r="AE45" s="98" t="s">
        <v>120</v>
      </c>
      <c r="AF45" s="98" t="s">
        <v>194</v>
      </c>
      <c r="AG45" s="98">
        <v>2</v>
      </c>
      <c r="AH45" s="119" t="s">
        <v>63</v>
      </c>
      <c r="AI45" s="66"/>
      <c r="AJ45" s="168"/>
      <c r="AK45" s="119"/>
      <c r="AL45" s="181"/>
    </row>
    <row r="46" spans="1:38" s="4" customFormat="1" ht="35.1" customHeight="1">
      <c r="A46" s="17">
        <v>42</v>
      </c>
      <c r="B46" s="23" t="s">
        <v>20</v>
      </c>
      <c r="C46" s="31" t="s">
        <v>64</v>
      </c>
      <c r="D46" s="37" t="s">
        <v>81</v>
      </c>
      <c r="E46" s="37" t="s">
        <v>76</v>
      </c>
      <c r="F46" s="46" t="s">
        <v>184</v>
      </c>
      <c r="G46" s="53" t="s">
        <v>184</v>
      </c>
      <c r="H46" s="53" t="s">
        <v>184</v>
      </c>
      <c r="I46" s="59"/>
      <c r="J46" s="66" t="s">
        <v>86</v>
      </c>
      <c r="K46" s="74">
        <v>3795911</v>
      </c>
      <c r="L46" s="84"/>
      <c r="M46" s="66" t="s">
        <v>22</v>
      </c>
      <c r="N46" s="98">
        <v>0</v>
      </c>
      <c r="O46" s="98">
        <v>14</v>
      </c>
      <c r="P46" s="98">
        <v>0</v>
      </c>
      <c r="Q46" s="98">
        <v>0</v>
      </c>
      <c r="R46" s="98">
        <v>0</v>
      </c>
      <c r="S46" s="98">
        <v>0</v>
      </c>
      <c r="T46" s="107" t="s">
        <v>238</v>
      </c>
      <c r="U46" s="116" t="s">
        <v>54</v>
      </c>
      <c r="V46" s="66" t="s">
        <v>22</v>
      </c>
      <c r="W46" s="98">
        <v>0</v>
      </c>
      <c r="X46" s="98">
        <v>0</v>
      </c>
      <c r="Y46" s="98">
        <v>0</v>
      </c>
      <c r="Z46" s="98">
        <v>1</v>
      </c>
      <c r="AA46" s="98" t="s">
        <v>238</v>
      </c>
      <c r="AB46" s="119" t="s">
        <v>54</v>
      </c>
      <c r="AC46" s="66" t="s">
        <v>22</v>
      </c>
      <c r="AD46" s="98">
        <v>2008</v>
      </c>
      <c r="AE46" s="98" t="s">
        <v>120</v>
      </c>
      <c r="AF46" s="98" t="s">
        <v>194</v>
      </c>
      <c r="AG46" s="98">
        <v>2</v>
      </c>
      <c r="AH46" s="119">
        <v>3</v>
      </c>
      <c r="AI46" s="66"/>
      <c r="AJ46" s="168"/>
      <c r="AK46" s="119"/>
      <c r="AL46" s="181"/>
    </row>
    <row r="47" spans="1:38" s="4" customFormat="1" ht="35.1" customHeight="1">
      <c r="A47" s="17">
        <v>43</v>
      </c>
      <c r="B47" s="23" t="s">
        <v>0</v>
      </c>
      <c r="C47" s="31" t="s">
        <v>58</v>
      </c>
      <c r="D47" s="37" t="s">
        <v>55</v>
      </c>
      <c r="E47" s="37" t="s">
        <v>148</v>
      </c>
      <c r="F47" s="46" t="s">
        <v>184</v>
      </c>
      <c r="G47" s="53" t="s">
        <v>184</v>
      </c>
      <c r="H47" s="53"/>
      <c r="I47" s="59"/>
      <c r="J47" s="66" t="s">
        <v>230</v>
      </c>
      <c r="K47" s="74">
        <v>2672577</v>
      </c>
      <c r="L47" s="84"/>
      <c r="M47" s="66" t="s">
        <v>192</v>
      </c>
      <c r="N47" s="98">
        <v>0</v>
      </c>
      <c r="O47" s="98">
        <v>410</v>
      </c>
      <c r="P47" s="98">
        <v>3</v>
      </c>
      <c r="Q47" s="98">
        <v>91</v>
      </c>
      <c r="R47" s="98">
        <v>0</v>
      </c>
      <c r="S47" s="98">
        <v>20</v>
      </c>
      <c r="T47" s="107">
        <v>20</v>
      </c>
      <c r="U47" s="116">
        <v>8</v>
      </c>
      <c r="V47" s="66" t="s">
        <v>192</v>
      </c>
      <c r="W47" s="98">
        <v>0</v>
      </c>
      <c r="X47" s="98">
        <v>5</v>
      </c>
      <c r="Y47" s="98">
        <v>0</v>
      </c>
      <c r="Z47" s="98">
        <v>0</v>
      </c>
      <c r="AA47" s="107">
        <v>20</v>
      </c>
      <c r="AB47" s="116">
        <v>8</v>
      </c>
      <c r="AC47" s="66"/>
      <c r="AD47" s="98"/>
      <c r="AE47" s="98"/>
      <c r="AF47" s="98"/>
      <c r="AG47" s="98"/>
      <c r="AH47" s="119"/>
      <c r="AI47" s="66"/>
      <c r="AJ47" s="168"/>
      <c r="AK47" s="119"/>
      <c r="AL47" s="181"/>
    </row>
    <row r="48" spans="1:38" s="4" customFormat="1" ht="35.1" customHeight="1">
      <c r="A48" s="17">
        <v>44</v>
      </c>
      <c r="B48" s="23" t="s">
        <v>0</v>
      </c>
      <c r="C48" s="31" t="s">
        <v>58</v>
      </c>
      <c r="D48" s="37" t="s">
        <v>55</v>
      </c>
      <c r="E48" s="37" t="s">
        <v>161</v>
      </c>
      <c r="F48" s="46" t="s">
        <v>184</v>
      </c>
      <c r="G48" s="53"/>
      <c r="H48" s="53"/>
      <c r="I48" s="59"/>
      <c r="J48" s="66" t="s">
        <v>230</v>
      </c>
      <c r="K48" s="74" t="s">
        <v>117</v>
      </c>
      <c r="L48" s="84"/>
      <c r="M48" s="66" t="s">
        <v>192</v>
      </c>
      <c r="N48" s="98">
        <v>0</v>
      </c>
      <c r="O48" s="98">
        <v>78</v>
      </c>
      <c r="P48" s="98">
        <v>0</v>
      </c>
      <c r="Q48" s="98">
        <v>48</v>
      </c>
      <c r="R48" s="98">
        <v>0</v>
      </c>
      <c r="S48" s="98">
        <v>8</v>
      </c>
      <c r="T48" s="107">
        <v>20</v>
      </c>
      <c r="U48" s="116">
        <v>8</v>
      </c>
      <c r="V48" s="66"/>
      <c r="W48" s="98"/>
      <c r="X48" s="98"/>
      <c r="Y48" s="98"/>
      <c r="Z48" s="98"/>
      <c r="AA48" s="98"/>
      <c r="AB48" s="119"/>
      <c r="AC48" s="66"/>
      <c r="AD48" s="98"/>
      <c r="AE48" s="98"/>
      <c r="AF48" s="98"/>
      <c r="AG48" s="98"/>
      <c r="AH48" s="119"/>
      <c r="AI48" s="66"/>
      <c r="AJ48" s="168"/>
      <c r="AK48" s="119"/>
      <c r="AL48" s="181"/>
    </row>
    <row r="49" spans="1:38" s="4" customFormat="1" ht="35.1" customHeight="1">
      <c r="A49" s="17">
        <v>45</v>
      </c>
      <c r="B49" s="23" t="s">
        <v>20</v>
      </c>
      <c r="C49" s="31" t="s">
        <v>64</v>
      </c>
      <c r="D49" s="37" t="s">
        <v>94</v>
      </c>
      <c r="E49" s="37" t="s">
        <v>151</v>
      </c>
      <c r="F49" s="46" t="s">
        <v>184</v>
      </c>
      <c r="G49" s="53" t="s">
        <v>184</v>
      </c>
      <c r="H49" s="53"/>
      <c r="I49" s="59"/>
      <c r="J49" s="66" t="s">
        <v>258</v>
      </c>
      <c r="K49" s="74">
        <v>399205</v>
      </c>
      <c r="L49" s="84"/>
      <c r="M49" s="66" t="s">
        <v>192</v>
      </c>
      <c r="N49" s="98">
        <v>0</v>
      </c>
      <c r="O49" s="98">
        <v>51</v>
      </c>
      <c r="P49" s="98">
        <v>0</v>
      </c>
      <c r="Q49" s="98">
        <v>0</v>
      </c>
      <c r="R49" s="98">
        <v>0</v>
      </c>
      <c r="S49" s="98">
        <v>0</v>
      </c>
      <c r="T49" s="107" t="s">
        <v>238</v>
      </c>
      <c r="U49" s="116" t="s">
        <v>54</v>
      </c>
      <c r="V49" s="66" t="s">
        <v>192</v>
      </c>
      <c r="W49" s="98">
        <v>1</v>
      </c>
      <c r="X49" s="98">
        <v>1</v>
      </c>
      <c r="Y49" s="98">
        <v>0</v>
      </c>
      <c r="Z49" s="98">
        <v>0</v>
      </c>
      <c r="AA49" s="98" t="s">
        <v>238</v>
      </c>
      <c r="AB49" s="119" t="s">
        <v>54</v>
      </c>
      <c r="AC49" s="66"/>
      <c r="AD49" s="98"/>
      <c r="AE49" s="98"/>
      <c r="AF49" s="98"/>
      <c r="AG49" s="98"/>
      <c r="AH49" s="119"/>
      <c r="AI49" s="66"/>
      <c r="AJ49" s="168"/>
      <c r="AK49" s="119"/>
      <c r="AL49" s="181"/>
    </row>
    <row r="50" spans="1:38" s="4" customFormat="1" ht="35.1" customHeight="1">
      <c r="A50" s="17">
        <v>46</v>
      </c>
      <c r="B50" s="23" t="s">
        <v>0</v>
      </c>
      <c r="C50" s="31" t="s">
        <v>58</v>
      </c>
      <c r="D50" s="37" t="s">
        <v>95</v>
      </c>
      <c r="E50" s="37" t="s">
        <v>163</v>
      </c>
      <c r="F50" s="46" t="s">
        <v>184</v>
      </c>
      <c r="G50" s="53" t="s">
        <v>184</v>
      </c>
      <c r="H50" s="53"/>
      <c r="I50" s="59"/>
      <c r="J50" s="66" t="s">
        <v>230</v>
      </c>
      <c r="K50" s="74">
        <v>4104573</v>
      </c>
      <c r="L50" s="84"/>
      <c r="M50" s="66" t="s">
        <v>192</v>
      </c>
      <c r="N50" s="98">
        <v>0</v>
      </c>
      <c r="O50" s="98">
        <v>40</v>
      </c>
      <c r="P50" s="98">
        <v>30</v>
      </c>
      <c r="Q50" s="98">
        <v>0</v>
      </c>
      <c r="R50" s="98">
        <v>6</v>
      </c>
      <c r="S50" s="98">
        <v>0</v>
      </c>
      <c r="T50" s="107">
        <v>30</v>
      </c>
      <c r="U50" s="116">
        <v>8</v>
      </c>
      <c r="V50" s="66" t="s">
        <v>192</v>
      </c>
      <c r="W50" s="98">
        <v>0</v>
      </c>
      <c r="X50" s="98">
        <v>8</v>
      </c>
      <c r="Y50" s="98">
        <v>0</v>
      </c>
      <c r="Z50" s="98">
        <v>0</v>
      </c>
      <c r="AA50" s="107">
        <v>30</v>
      </c>
      <c r="AB50" s="116">
        <v>8</v>
      </c>
      <c r="AC50" s="66"/>
      <c r="AD50" s="98"/>
      <c r="AE50" s="98"/>
      <c r="AF50" s="98"/>
      <c r="AG50" s="98"/>
      <c r="AH50" s="119"/>
      <c r="AI50" s="66"/>
      <c r="AJ50" s="168"/>
      <c r="AK50" s="119"/>
      <c r="AL50" s="181"/>
    </row>
    <row r="51" spans="1:38" s="4" customFormat="1" ht="35.1" customHeight="1">
      <c r="A51" s="17">
        <v>47</v>
      </c>
      <c r="B51" s="23" t="s">
        <v>20</v>
      </c>
      <c r="C51" s="31" t="s">
        <v>64</v>
      </c>
      <c r="D51" s="37" t="s">
        <v>97</v>
      </c>
      <c r="E51" s="37" t="s">
        <v>164</v>
      </c>
      <c r="F51" s="46" t="s">
        <v>184</v>
      </c>
      <c r="G51" s="53" t="s">
        <v>184</v>
      </c>
      <c r="H51" s="53" t="s">
        <v>184</v>
      </c>
      <c r="I51" s="59"/>
      <c r="J51" s="66" t="s">
        <v>86</v>
      </c>
      <c r="K51" s="74">
        <v>4104573</v>
      </c>
      <c r="L51" s="84"/>
      <c r="M51" s="66" t="s">
        <v>22</v>
      </c>
      <c r="N51" s="98">
        <v>0</v>
      </c>
      <c r="O51" s="98">
        <v>24</v>
      </c>
      <c r="P51" s="98">
        <v>0</v>
      </c>
      <c r="Q51" s="98">
        <v>0</v>
      </c>
      <c r="R51" s="98">
        <v>0</v>
      </c>
      <c r="S51" s="98">
        <v>0</v>
      </c>
      <c r="T51" s="107" t="s">
        <v>238</v>
      </c>
      <c r="U51" s="116" t="s">
        <v>54</v>
      </c>
      <c r="V51" s="66" t="s">
        <v>22</v>
      </c>
      <c r="W51" s="98">
        <v>0</v>
      </c>
      <c r="X51" s="98">
        <v>1</v>
      </c>
      <c r="Y51" s="98">
        <v>0</v>
      </c>
      <c r="Z51" s="98">
        <v>0</v>
      </c>
      <c r="AA51" s="98" t="s">
        <v>238</v>
      </c>
      <c r="AB51" s="119" t="s">
        <v>54</v>
      </c>
      <c r="AC51" s="66" t="s">
        <v>22</v>
      </c>
      <c r="AD51" s="98">
        <v>2008</v>
      </c>
      <c r="AE51" s="98" t="s">
        <v>120</v>
      </c>
      <c r="AF51" s="98" t="s">
        <v>194</v>
      </c>
      <c r="AG51" s="98">
        <v>6</v>
      </c>
      <c r="AH51" s="119">
        <v>3</v>
      </c>
      <c r="AI51" s="66"/>
      <c r="AJ51" s="168"/>
      <c r="AK51" s="119"/>
      <c r="AL51" s="181"/>
    </row>
    <row r="52" spans="1:38" s="4" customFormat="1" ht="35.1" customHeight="1">
      <c r="A52" s="17">
        <v>48</v>
      </c>
      <c r="B52" s="23" t="s">
        <v>0</v>
      </c>
      <c r="C52" s="31" t="s">
        <v>58</v>
      </c>
      <c r="D52" s="37" t="s">
        <v>98</v>
      </c>
      <c r="E52" s="37" t="s">
        <v>148</v>
      </c>
      <c r="F52" s="46" t="s">
        <v>184</v>
      </c>
      <c r="G52" s="53" t="s">
        <v>184</v>
      </c>
      <c r="H52" s="53"/>
      <c r="I52" s="59"/>
      <c r="J52" s="66" t="s">
        <v>230</v>
      </c>
      <c r="K52" s="74">
        <v>2510968</v>
      </c>
      <c r="L52" s="84"/>
      <c r="M52" s="66" t="s">
        <v>192</v>
      </c>
      <c r="N52" s="98">
        <v>0</v>
      </c>
      <c r="O52" s="98">
        <v>230</v>
      </c>
      <c r="P52" s="98">
        <v>0</v>
      </c>
      <c r="Q52" s="98">
        <v>45</v>
      </c>
      <c r="R52" s="98">
        <v>30</v>
      </c>
      <c r="S52" s="98">
        <v>0</v>
      </c>
      <c r="T52" s="107">
        <v>20</v>
      </c>
      <c r="U52" s="116">
        <v>8</v>
      </c>
      <c r="V52" s="66" t="s">
        <v>192</v>
      </c>
      <c r="W52" s="98">
        <v>0</v>
      </c>
      <c r="X52" s="98">
        <v>6</v>
      </c>
      <c r="Y52" s="98">
        <v>0</v>
      </c>
      <c r="Z52" s="98">
        <v>0</v>
      </c>
      <c r="AA52" s="107">
        <v>20</v>
      </c>
      <c r="AB52" s="116">
        <v>8</v>
      </c>
      <c r="AC52" s="66"/>
      <c r="AD52" s="98"/>
      <c r="AE52" s="98"/>
      <c r="AF52" s="98"/>
      <c r="AG52" s="98"/>
      <c r="AH52" s="119"/>
      <c r="AI52" s="66"/>
      <c r="AJ52" s="168"/>
      <c r="AK52" s="119"/>
      <c r="AL52" s="181"/>
    </row>
    <row r="53" spans="1:38" s="4" customFormat="1" ht="35.1" customHeight="1">
      <c r="A53" s="17">
        <v>49</v>
      </c>
      <c r="B53" s="23" t="s">
        <v>0</v>
      </c>
      <c r="C53" s="31" t="s">
        <v>58</v>
      </c>
      <c r="D53" s="37" t="s">
        <v>98</v>
      </c>
      <c r="E53" s="37" t="s">
        <v>165</v>
      </c>
      <c r="F53" s="46" t="s">
        <v>184</v>
      </c>
      <c r="G53" s="53"/>
      <c r="H53" s="53"/>
      <c r="I53" s="59"/>
      <c r="J53" s="66" t="s">
        <v>230</v>
      </c>
      <c r="K53" s="74" t="s">
        <v>117</v>
      </c>
      <c r="L53" s="84"/>
      <c r="M53" s="66" t="s">
        <v>192</v>
      </c>
      <c r="N53" s="98">
        <v>0</v>
      </c>
      <c r="O53" s="98">
        <v>230</v>
      </c>
      <c r="P53" s="98">
        <v>0</v>
      </c>
      <c r="Q53" s="98">
        <v>59</v>
      </c>
      <c r="R53" s="98">
        <v>38</v>
      </c>
      <c r="S53" s="98">
        <v>0</v>
      </c>
      <c r="T53" s="107">
        <v>20</v>
      </c>
      <c r="U53" s="116">
        <v>8</v>
      </c>
      <c r="V53" s="66"/>
      <c r="W53" s="98"/>
      <c r="X53" s="98"/>
      <c r="Y53" s="98"/>
      <c r="Z53" s="98"/>
      <c r="AA53" s="107"/>
      <c r="AB53" s="116"/>
      <c r="AC53" s="66"/>
      <c r="AD53" s="98"/>
      <c r="AE53" s="98"/>
      <c r="AF53" s="98"/>
      <c r="AG53" s="98"/>
      <c r="AH53" s="119"/>
      <c r="AI53" s="66"/>
      <c r="AJ53" s="168"/>
      <c r="AK53" s="119"/>
      <c r="AL53" s="181"/>
    </row>
    <row r="54" spans="1:38" s="4" customFormat="1" ht="35.1" customHeight="1">
      <c r="A54" s="17">
        <v>50</v>
      </c>
      <c r="B54" s="23" t="s">
        <v>20</v>
      </c>
      <c r="C54" s="31" t="s">
        <v>64</v>
      </c>
      <c r="D54" s="37" t="s">
        <v>100</v>
      </c>
      <c r="E54" s="37" t="s">
        <v>78</v>
      </c>
      <c r="F54" s="46" t="s">
        <v>184</v>
      </c>
      <c r="G54" s="53"/>
      <c r="H54" s="55"/>
      <c r="I54" s="59"/>
      <c r="J54" s="66" t="s">
        <v>86</v>
      </c>
      <c r="K54" s="74">
        <v>2510968</v>
      </c>
      <c r="L54" s="84"/>
      <c r="M54" s="66" t="s">
        <v>22</v>
      </c>
      <c r="N54" s="98">
        <v>0</v>
      </c>
      <c r="O54" s="98">
        <v>20</v>
      </c>
      <c r="P54" s="98">
        <v>0</v>
      </c>
      <c r="Q54" s="98">
        <v>0</v>
      </c>
      <c r="R54" s="98">
        <v>0</v>
      </c>
      <c r="S54" s="98">
        <v>0</v>
      </c>
      <c r="T54" s="107" t="s">
        <v>238</v>
      </c>
      <c r="U54" s="116" t="s">
        <v>54</v>
      </c>
      <c r="V54" s="66" t="s">
        <v>22</v>
      </c>
      <c r="W54" s="98">
        <v>0</v>
      </c>
      <c r="X54" s="98">
        <v>1</v>
      </c>
      <c r="Y54" s="98">
        <v>0</v>
      </c>
      <c r="Z54" s="98">
        <v>0</v>
      </c>
      <c r="AA54" s="98" t="s">
        <v>238</v>
      </c>
      <c r="AB54" s="119" t="s">
        <v>54</v>
      </c>
      <c r="AC54" s="66"/>
      <c r="AD54" s="98"/>
      <c r="AE54" s="98"/>
      <c r="AF54" s="98"/>
      <c r="AG54" s="98"/>
      <c r="AH54" s="119"/>
      <c r="AI54" s="66"/>
      <c r="AJ54" s="168"/>
      <c r="AK54" s="119"/>
      <c r="AL54" s="181"/>
    </row>
    <row r="55" spans="1:38" s="4" customFormat="1" ht="35.1" customHeight="1">
      <c r="A55" s="17">
        <v>51</v>
      </c>
      <c r="B55" s="23" t="s">
        <v>0</v>
      </c>
      <c r="C55" s="31" t="s">
        <v>58</v>
      </c>
      <c r="D55" s="37" t="s">
        <v>98</v>
      </c>
      <c r="E55" s="37" t="s">
        <v>167</v>
      </c>
      <c r="F55" s="46" t="s">
        <v>184</v>
      </c>
      <c r="G55" s="53"/>
      <c r="H55" s="53"/>
      <c r="I55" s="59"/>
      <c r="J55" s="66" t="s">
        <v>230</v>
      </c>
      <c r="K55" s="74" t="s">
        <v>117</v>
      </c>
      <c r="L55" s="84"/>
      <c r="M55" s="66" t="s">
        <v>192</v>
      </c>
      <c r="N55" s="98">
        <v>0</v>
      </c>
      <c r="O55" s="98">
        <v>40</v>
      </c>
      <c r="P55" s="98">
        <v>36</v>
      </c>
      <c r="Q55" s="98">
        <v>12</v>
      </c>
      <c r="R55" s="98">
        <v>1</v>
      </c>
      <c r="S55" s="98">
        <v>0</v>
      </c>
      <c r="T55" s="107">
        <v>30</v>
      </c>
      <c r="U55" s="116">
        <v>8</v>
      </c>
      <c r="V55" s="66"/>
      <c r="W55" s="98"/>
      <c r="X55" s="98"/>
      <c r="Y55" s="98"/>
      <c r="Z55" s="98"/>
      <c r="AA55" s="107"/>
      <c r="AB55" s="116"/>
      <c r="AC55" s="66"/>
      <c r="AD55" s="98"/>
      <c r="AE55" s="98"/>
      <c r="AF55" s="98"/>
      <c r="AG55" s="98"/>
      <c r="AH55" s="119"/>
      <c r="AI55" s="66"/>
      <c r="AJ55" s="168"/>
      <c r="AK55" s="119"/>
      <c r="AL55" s="181"/>
    </row>
    <row r="56" spans="1:38" s="4" customFormat="1" ht="35.1" customHeight="1">
      <c r="A56" s="17">
        <v>52</v>
      </c>
      <c r="B56" s="23" t="s">
        <v>0</v>
      </c>
      <c r="C56" s="31" t="s">
        <v>58</v>
      </c>
      <c r="D56" s="37" t="s">
        <v>101</v>
      </c>
      <c r="E56" s="37" t="s">
        <v>148</v>
      </c>
      <c r="F56" s="46" t="s">
        <v>184</v>
      </c>
      <c r="G56" s="53" t="s">
        <v>184</v>
      </c>
      <c r="H56" s="53"/>
      <c r="I56" s="59"/>
      <c r="J56" s="66" t="s">
        <v>230</v>
      </c>
      <c r="K56" s="74">
        <v>2723352</v>
      </c>
      <c r="L56" s="84" t="s">
        <v>184</v>
      </c>
      <c r="M56" s="66" t="s">
        <v>192</v>
      </c>
      <c r="N56" s="98">
        <v>1</v>
      </c>
      <c r="O56" s="98">
        <v>19</v>
      </c>
      <c r="P56" s="98">
        <v>0</v>
      </c>
      <c r="Q56" s="98">
        <v>0</v>
      </c>
      <c r="R56" s="98">
        <v>0</v>
      </c>
      <c r="S56" s="98">
        <v>0</v>
      </c>
      <c r="T56" s="107">
        <v>20</v>
      </c>
      <c r="U56" s="116">
        <v>6</v>
      </c>
      <c r="V56" s="66" t="s">
        <v>192</v>
      </c>
      <c r="W56" s="98">
        <v>0</v>
      </c>
      <c r="X56" s="98">
        <v>1</v>
      </c>
      <c r="Y56" s="98">
        <v>0</v>
      </c>
      <c r="Z56" s="98">
        <v>0</v>
      </c>
      <c r="AA56" s="107">
        <v>20</v>
      </c>
      <c r="AB56" s="116">
        <v>6</v>
      </c>
      <c r="AC56" s="66"/>
      <c r="AD56" s="98"/>
      <c r="AE56" s="98"/>
      <c r="AF56" s="98"/>
      <c r="AG56" s="98"/>
      <c r="AH56" s="119"/>
      <c r="AI56" s="66"/>
      <c r="AJ56" s="168"/>
      <c r="AK56" s="119"/>
      <c r="AL56" s="181"/>
    </row>
    <row r="57" spans="1:38" s="4" customFormat="1" ht="35.1" customHeight="1">
      <c r="A57" s="17">
        <v>53</v>
      </c>
      <c r="B57" s="23" t="s">
        <v>0</v>
      </c>
      <c r="C57" s="31" t="s">
        <v>58</v>
      </c>
      <c r="D57" s="37" t="s">
        <v>101</v>
      </c>
      <c r="E57" s="37" t="s">
        <v>165</v>
      </c>
      <c r="F57" s="46" t="s">
        <v>184</v>
      </c>
      <c r="G57" s="53"/>
      <c r="H57" s="53"/>
      <c r="I57" s="59"/>
      <c r="J57" s="66" t="s">
        <v>230</v>
      </c>
      <c r="K57" s="74" t="s">
        <v>117</v>
      </c>
      <c r="L57" s="84" t="s">
        <v>184</v>
      </c>
      <c r="M57" s="66" t="s">
        <v>192</v>
      </c>
      <c r="N57" s="98">
        <v>0</v>
      </c>
      <c r="O57" s="98">
        <v>24</v>
      </c>
      <c r="P57" s="98">
        <v>0</v>
      </c>
      <c r="Q57" s="98">
        <v>0</v>
      </c>
      <c r="R57" s="98">
        <v>0</v>
      </c>
      <c r="S57" s="98">
        <v>0</v>
      </c>
      <c r="T57" s="107">
        <v>20</v>
      </c>
      <c r="U57" s="116">
        <v>4</v>
      </c>
      <c r="V57" s="66"/>
      <c r="W57" s="98"/>
      <c r="X57" s="98"/>
      <c r="Y57" s="98"/>
      <c r="Z57" s="98"/>
      <c r="AA57" s="98"/>
      <c r="AB57" s="119"/>
      <c r="AC57" s="66"/>
      <c r="AD57" s="98"/>
      <c r="AE57" s="98"/>
      <c r="AF57" s="98"/>
      <c r="AG57" s="98"/>
      <c r="AH57" s="119"/>
      <c r="AI57" s="66"/>
      <c r="AJ57" s="168"/>
      <c r="AK57" s="119"/>
      <c r="AL57" s="181"/>
    </row>
    <row r="58" spans="1:38" s="4" customFormat="1" ht="35.1" customHeight="1">
      <c r="A58" s="17">
        <v>54</v>
      </c>
      <c r="B58" s="23" t="s">
        <v>0</v>
      </c>
      <c r="C58" s="31" t="s">
        <v>58</v>
      </c>
      <c r="D58" s="37" t="s">
        <v>101</v>
      </c>
      <c r="E58" s="37" t="s">
        <v>168</v>
      </c>
      <c r="F58" s="46" t="s">
        <v>184</v>
      </c>
      <c r="G58" s="53" t="s">
        <v>184</v>
      </c>
      <c r="H58" s="53"/>
      <c r="I58" s="59"/>
      <c r="J58" s="66" t="s">
        <v>230</v>
      </c>
      <c r="K58" s="74" t="s">
        <v>117</v>
      </c>
      <c r="L58" s="84" t="s">
        <v>184</v>
      </c>
      <c r="M58" s="66" t="s">
        <v>192</v>
      </c>
      <c r="N58" s="98">
        <v>0</v>
      </c>
      <c r="O58" s="98">
        <v>165</v>
      </c>
      <c r="P58" s="98">
        <v>0</v>
      </c>
      <c r="Q58" s="98">
        <v>0</v>
      </c>
      <c r="R58" s="98">
        <v>0</v>
      </c>
      <c r="S58" s="98">
        <v>1</v>
      </c>
      <c r="T58" s="107">
        <v>20</v>
      </c>
      <c r="U58" s="116">
        <v>8</v>
      </c>
      <c r="V58" s="66" t="s">
        <v>192</v>
      </c>
      <c r="W58" s="98">
        <v>0</v>
      </c>
      <c r="X58" s="98">
        <v>3</v>
      </c>
      <c r="Y58" s="98">
        <v>0</v>
      </c>
      <c r="Z58" s="98">
        <v>0</v>
      </c>
      <c r="AA58" s="107">
        <v>20</v>
      </c>
      <c r="AB58" s="116">
        <v>8</v>
      </c>
      <c r="AC58" s="66"/>
      <c r="AD58" s="98"/>
      <c r="AE58" s="98"/>
      <c r="AF58" s="98"/>
      <c r="AG58" s="98"/>
      <c r="AH58" s="119"/>
      <c r="AI58" s="66"/>
      <c r="AJ58" s="168"/>
      <c r="AK58" s="119"/>
      <c r="AL58" s="181"/>
    </row>
    <row r="59" spans="1:38" s="4" customFormat="1" ht="35.1" customHeight="1">
      <c r="A59" s="17">
        <v>55</v>
      </c>
      <c r="B59" s="23" t="s">
        <v>0</v>
      </c>
      <c r="C59" s="31" t="s">
        <v>58</v>
      </c>
      <c r="D59" s="37" t="s">
        <v>101</v>
      </c>
      <c r="E59" s="37" t="s">
        <v>169</v>
      </c>
      <c r="F59" s="46" t="s">
        <v>184</v>
      </c>
      <c r="G59" s="53" t="s">
        <v>184</v>
      </c>
      <c r="H59" s="53"/>
      <c r="I59" s="59"/>
      <c r="J59" s="66" t="s">
        <v>230</v>
      </c>
      <c r="K59" s="74" t="s">
        <v>117</v>
      </c>
      <c r="L59" s="84" t="s">
        <v>184</v>
      </c>
      <c r="M59" s="66" t="s">
        <v>192</v>
      </c>
      <c r="N59" s="98">
        <v>0</v>
      </c>
      <c r="O59" s="98">
        <v>171</v>
      </c>
      <c r="P59" s="98">
        <v>0</v>
      </c>
      <c r="Q59" s="98">
        <v>0</v>
      </c>
      <c r="R59" s="98">
        <v>0</v>
      </c>
      <c r="S59" s="98">
        <v>0</v>
      </c>
      <c r="T59" s="107">
        <v>20</v>
      </c>
      <c r="U59" s="116">
        <v>8</v>
      </c>
      <c r="V59" s="66" t="s">
        <v>192</v>
      </c>
      <c r="W59" s="98">
        <v>0</v>
      </c>
      <c r="X59" s="98">
        <v>4</v>
      </c>
      <c r="Y59" s="98">
        <v>0</v>
      </c>
      <c r="Z59" s="98">
        <v>0</v>
      </c>
      <c r="AA59" s="107">
        <v>20</v>
      </c>
      <c r="AB59" s="116">
        <v>8</v>
      </c>
      <c r="AC59" s="66"/>
      <c r="AD59" s="98"/>
      <c r="AE59" s="98"/>
      <c r="AF59" s="98"/>
      <c r="AG59" s="98"/>
      <c r="AH59" s="119"/>
      <c r="AI59" s="66"/>
      <c r="AJ59" s="168"/>
      <c r="AK59" s="119"/>
      <c r="AL59" s="181"/>
    </row>
    <row r="60" spans="1:38" s="4" customFormat="1" ht="35.1" customHeight="1">
      <c r="A60" s="17">
        <v>56</v>
      </c>
      <c r="B60" s="23" t="s">
        <v>0</v>
      </c>
      <c r="C60" s="31" t="s">
        <v>58</v>
      </c>
      <c r="D60" s="37" t="s">
        <v>101</v>
      </c>
      <c r="E60" s="37" t="s">
        <v>152</v>
      </c>
      <c r="F60" s="46" t="s">
        <v>184</v>
      </c>
      <c r="G60" s="53"/>
      <c r="H60" s="53"/>
      <c r="I60" s="59"/>
      <c r="J60" s="66" t="s">
        <v>230</v>
      </c>
      <c r="K60" s="74" t="s">
        <v>117</v>
      </c>
      <c r="L60" s="84" t="s">
        <v>184</v>
      </c>
      <c r="M60" s="66" t="s">
        <v>192</v>
      </c>
      <c r="N60" s="98">
        <v>0</v>
      </c>
      <c r="O60" s="98">
        <v>89</v>
      </c>
      <c r="P60" s="98">
        <v>8</v>
      </c>
      <c r="Q60" s="98">
        <v>0</v>
      </c>
      <c r="R60" s="98">
        <v>0</v>
      </c>
      <c r="S60" s="98">
        <v>0</v>
      </c>
      <c r="T60" s="107">
        <v>20</v>
      </c>
      <c r="U60" s="116">
        <v>8</v>
      </c>
      <c r="V60" s="66"/>
      <c r="W60" s="98"/>
      <c r="X60" s="98"/>
      <c r="Y60" s="98"/>
      <c r="Z60" s="98"/>
      <c r="AA60" s="98"/>
      <c r="AB60" s="119"/>
      <c r="AC60" s="66"/>
      <c r="AD60" s="98"/>
      <c r="AE60" s="98"/>
      <c r="AF60" s="98"/>
      <c r="AG60" s="98"/>
      <c r="AH60" s="119"/>
      <c r="AI60" s="66"/>
      <c r="AJ60" s="168"/>
      <c r="AK60" s="119"/>
      <c r="AL60" s="181"/>
    </row>
    <row r="61" spans="1:38" s="4" customFormat="1" ht="35.1" customHeight="1">
      <c r="A61" s="17">
        <v>57</v>
      </c>
      <c r="B61" s="23" t="s">
        <v>0</v>
      </c>
      <c r="C61" s="31" t="s">
        <v>58</v>
      </c>
      <c r="D61" s="37" t="s">
        <v>101</v>
      </c>
      <c r="E61" s="37" t="s">
        <v>170</v>
      </c>
      <c r="F61" s="46" t="s">
        <v>184</v>
      </c>
      <c r="G61" s="53"/>
      <c r="H61" s="53"/>
      <c r="I61" s="59"/>
      <c r="J61" s="66" t="s">
        <v>230</v>
      </c>
      <c r="K61" s="74" t="s">
        <v>117</v>
      </c>
      <c r="L61" s="84" t="s">
        <v>184</v>
      </c>
      <c r="M61" s="66" t="s">
        <v>192</v>
      </c>
      <c r="N61" s="98">
        <v>0</v>
      </c>
      <c r="O61" s="98">
        <v>92</v>
      </c>
      <c r="P61" s="98">
        <v>0</v>
      </c>
      <c r="Q61" s="98">
        <v>0</v>
      </c>
      <c r="R61" s="98">
        <v>4</v>
      </c>
      <c r="S61" s="98">
        <v>0</v>
      </c>
      <c r="T61" s="107">
        <v>20</v>
      </c>
      <c r="U61" s="116">
        <v>8</v>
      </c>
      <c r="V61" s="66"/>
      <c r="W61" s="98"/>
      <c r="X61" s="98"/>
      <c r="Y61" s="98"/>
      <c r="Z61" s="98"/>
      <c r="AA61" s="98"/>
      <c r="AB61" s="119"/>
      <c r="AC61" s="66"/>
      <c r="AD61" s="98"/>
      <c r="AE61" s="98"/>
      <c r="AF61" s="98"/>
      <c r="AG61" s="98"/>
      <c r="AH61" s="119"/>
      <c r="AI61" s="66"/>
      <c r="AJ61" s="168"/>
      <c r="AK61" s="119"/>
      <c r="AL61" s="181"/>
    </row>
    <row r="62" spans="1:38" s="4" customFormat="1" ht="35.1" customHeight="1">
      <c r="A62" s="17">
        <v>58</v>
      </c>
      <c r="B62" s="23" t="s">
        <v>0</v>
      </c>
      <c r="C62" s="31" t="s">
        <v>58</v>
      </c>
      <c r="D62" s="37" t="s">
        <v>101</v>
      </c>
      <c r="E62" s="37" t="s">
        <v>118</v>
      </c>
      <c r="F62" s="46" t="s">
        <v>184</v>
      </c>
      <c r="G62" s="53"/>
      <c r="H62" s="53"/>
      <c r="I62" s="59"/>
      <c r="J62" s="66" t="s">
        <v>230</v>
      </c>
      <c r="K62" s="74" t="s">
        <v>117</v>
      </c>
      <c r="L62" s="84" t="s">
        <v>184</v>
      </c>
      <c r="M62" s="66" t="s">
        <v>192</v>
      </c>
      <c r="N62" s="98">
        <v>0</v>
      </c>
      <c r="O62" s="98">
        <v>39</v>
      </c>
      <c r="P62" s="98">
        <v>30</v>
      </c>
      <c r="Q62" s="98">
        <v>0</v>
      </c>
      <c r="R62" s="98">
        <v>4</v>
      </c>
      <c r="S62" s="98">
        <v>0</v>
      </c>
      <c r="T62" s="107">
        <v>30</v>
      </c>
      <c r="U62" s="116">
        <v>8</v>
      </c>
      <c r="V62" s="66"/>
      <c r="W62" s="98"/>
      <c r="X62" s="98"/>
      <c r="Y62" s="98"/>
      <c r="Z62" s="98"/>
      <c r="AA62" s="98"/>
      <c r="AB62" s="119"/>
      <c r="AC62" s="66"/>
      <c r="AD62" s="98"/>
      <c r="AE62" s="98"/>
      <c r="AF62" s="98"/>
      <c r="AG62" s="98"/>
      <c r="AH62" s="119"/>
      <c r="AI62" s="66"/>
      <c r="AJ62" s="168"/>
      <c r="AK62" s="119"/>
      <c r="AL62" s="181"/>
    </row>
    <row r="63" spans="1:38" s="4" customFormat="1" ht="35.1" customHeight="1">
      <c r="A63" s="17">
        <v>59</v>
      </c>
      <c r="B63" s="23" t="s">
        <v>0</v>
      </c>
      <c r="C63" s="31" t="s">
        <v>58</v>
      </c>
      <c r="D63" s="37" t="s">
        <v>60</v>
      </c>
      <c r="E63" s="37" t="s">
        <v>143</v>
      </c>
      <c r="F63" s="46" t="s">
        <v>184</v>
      </c>
      <c r="G63" s="53" t="s">
        <v>184</v>
      </c>
      <c r="H63" s="53"/>
      <c r="I63" s="59"/>
      <c r="J63" s="66" t="s">
        <v>230</v>
      </c>
      <c r="K63" s="74">
        <v>4512421</v>
      </c>
      <c r="L63" s="84"/>
      <c r="M63" s="66" t="s">
        <v>172</v>
      </c>
      <c r="N63" s="98">
        <v>0</v>
      </c>
      <c r="O63" s="98">
        <v>557</v>
      </c>
      <c r="P63" s="98">
        <v>0</v>
      </c>
      <c r="Q63" s="98">
        <v>0</v>
      </c>
      <c r="R63" s="98">
        <v>20</v>
      </c>
      <c r="S63" s="98">
        <v>0</v>
      </c>
      <c r="T63" s="107">
        <v>20</v>
      </c>
      <c r="U63" s="116">
        <v>8</v>
      </c>
      <c r="V63" s="66" t="s">
        <v>192</v>
      </c>
      <c r="W63" s="98">
        <v>0</v>
      </c>
      <c r="X63" s="98">
        <v>4</v>
      </c>
      <c r="Y63" s="98">
        <v>0</v>
      </c>
      <c r="Z63" s="98">
        <v>0</v>
      </c>
      <c r="AA63" s="107">
        <v>20</v>
      </c>
      <c r="AB63" s="116">
        <v>8</v>
      </c>
      <c r="AC63" s="66"/>
      <c r="AD63" s="98"/>
      <c r="AE63" s="98"/>
      <c r="AF63" s="98"/>
      <c r="AG63" s="98"/>
      <c r="AH63" s="119"/>
      <c r="AI63" s="66"/>
      <c r="AJ63" s="168"/>
      <c r="AK63" s="119"/>
      <c r="AL63" s="181"/>
    </row>
    <row r="64" spans="1:38" s="4" customFormat="1" ht="35.1" customHeight="1">
      <c r="A64" s="17">
        <v>60</v>
      </c>
      <c r="B64" s="23" t="s">
        <v>0</v>
      </c>
      <c r="C64" s="31" t="s">
        <v>58</v>
      </c>
      <c r="D64" s="37" t="s">
        <v>60</v>
      </c>
      <c r="E64" s="37" t="s">
        <v>171</v>
      </c>
      <c r="F64" s="46" t="s">
        <v>184</v>
      </c>
      <c r="G64" s="53"/>
      <c r="H64" s="53"/>
      <c r="I64" s="59"/>
      <c r="J64" s="66" t="s">
        <v>230</v>
      </c>
      <c r="K64" s="74" t="s">
        <v>117</v>
      </c>
      <c r="L64" s="84"/>
      <c r="M64" s="66" t="s">
        <v>172</v>
      </c>
      <c r="N64" s="98">
        <v>0</v>
      </c>
      <c r="O64" s="98">
        <v>164</v>
      </c>
      <c r="P64" s="98">
        <v>0</v>
      </c>
      <c r="Q64" s="98">
        <v>0</v>
      </c>
      <c r="R64" s="98">
        <v>7</v>
      </c>
      <c r="S64" s="98">
        <v>0</v>
      </c>
      <c r="T64" s="107">
        <v>20</v>
      </c>
      <c r="U64" s="116">
        <v>8</v>
      </c>
      <c r="V64" s="66"/>
      <c r="W64" s="98"/>
      <c r="X64" s="98"/>
      <c r="Y64" s="98"/>
      <c r="Z64" s="98"/>
      <c r="AA64" s="107"/>
      <c r="AB64" s="116"/>
      <c r="AC64" s="66"/>
      <c r="AD64" s="98"/>
      <c r="AE64" s="98"/>
      <c r="AF64" s="98"/>
      <c r="AG64" s="98"/>
      <c r="AH64" s="119"/>
      <c r="AI64" s="66"/>
      <c r="AJ64" s="168"/>
      <c r="AK64" s="119"/>
      <c r="AL64" s="181"/>
    </row>
    <row r="65" spans="1:38" s="4" customFormat="1" ht="35.1" customHeight="1">
      <c r="A65" s="17">
        <v>61</v>
      </c>
      <c r="B65" s="23" t="s">
        <v>0</v>
      </c>
      <c r="C65" s="31" t="s">
        <v>58</v>
      </c>
      <c r="D65" s="37" t="s">
        <v>60</v>
      </c>
      <c r="E65" s="37" t="s">
        <v>173</v>
      </c>
      <c r="F65" s="46" t="s">
        <v>184</v>
      </c>
      <c r="G65" s="53" t="s">
        <v>184</v>
      </c>
      <c r="H65" s="53"/>
      <c r="I65" s="59"/>
      <c r="J65" s="66" t="s">
        <v>230</v>
      </c>
      <c r="K65" s="74" t="s">
        <v>117</v>
      </c>
      <c r="L65" s="84"/>
      <c r="M65" s="66" t="s">
        <v>172</v>
      </c>
      <c r="N65" s="98">
        <v>0</v>
      </c>
      <c r="O65" s="98">
        <v>90</v>
      </c>
      <c r="P65" s="98">
        <v>20</v>
      </c>
      <c r="Q65" s="98">
        <v>0</v>
      </c>
      <c r="R65" s="98">
        <v>10</v>
      </c>
      <c r="S65" s="98">
        <v>0</v>
      </c>
      <c r="T65" s="107">
        <v>30</v>
      </c>
      <c r="U65" s="116">
        <v>8</v>
      </c>
      <c r="V65" s="66" t="s">
        <v>192</v>
      </c>
      <c r="W65" s="98">
        <v>0</v>
      </c>
      <c r="X65" s="98">
        <v>8</v>
      </c>
      <c r="Y65" s="98">
        <v>1</v>
      </c>
      <c r="Z65" s="98">
        <v>0</v>
      </c>
      <c r="AA65" s="107">
        <v>30</v>
      </c>
      <c r="AB65" s="116">
        <v>8</v>
      </c>
      <c r="AC65" s="66"/>
      <c r="AD65" s="98"/>
      <c r="AE65" s="98"/>
      <c r="AF65" s="98"/>
      <c r="AG65" s="98"/>
      <c r="AH65" s="119"/>
      <c r="AI65" s="66"/>
      <c r="AJ65" s="168"/>
      <c r="AK65" s="119"/>
      <c r="AL65" s="181"/>
    </row>
    <row r="66" spans="1:38" s="4" customFormat="1" ht="35.1" customHeight="1">
      <c r="A66" s="17">
        <v>62</v>
      </c>
      <c r="B66" s="23" t="s">
        <v>0</v>
      </c>
      <c r="C66" s="31" t="s">
        <v>58</v>
      </c>
      <c r="D66" s="37" t="s">
        <v>102</v>
      </c>
      <c r="E66" s="37" t="s">
        <v>155</v>
      </c>
      <c r="F66" s="46" t="s">
        <v>184</v>
      </c>
      <c r="G66" s="53" t="s">
        <v>184</v>
      </c>
      <c r="H66" s="53"/>
      <c r="I66" s="59"/>
      <c r="J66" s="66" t="s">
        <v>230</v>
      </c>
      <c r="K66" s="74">
        <v>2757271</v>
      </c>
      <c r="L66" s="84"/>
      <c r="M66" s="66" t="s">
        <v>192</v>
      </c>
      <c r="N66" s="98">
        <v>0</v>
      </c>
      <c r="O66" s="98">
        <v>243</v>
      </c>
      <c r="P66" s="98">
        <v>0</v>
      </c>
      <c r="Q66" s="98">
        <v>0</v>
      </c>
      <c r="R66" s="98">
        <v>5</v>
      </c>
      <c r="S66" s="98">
        <v>0</v>
      </c>
      <c r="T66" s="107">
        <v>20</v>
      </c>
      <c r="U66" s="116">
        <v>8</v>
      </c>
      <c r="V66" s="66" t="s">
        <v>192</v>
      </c>
      <c r="W66" s="98">
        <v>4</v>
      </c>
      <c r="X66" s="98">
        <v>8</v>
      </c>
      <c r="Y66" s="98">
        <v>0</v>
      </c>
      <c r="Z66" s="98">
        <v>0</v>
      </c>
      <c r="AA66" s="107">
        <v>20</v>
      </c>
      <c r="AB66" s="116">
        <v>8</v>
      </c>
      <c r="AC66" s="66"/>
      <c r="AD66" s="98"/>
      <c r="AE66" s="98"/>
      <c r="AF66" s="98"/>
      <c r="AG66" s="98"/>
      <c r="AH66" s="119"/>
      <c r="AI66" s="66"/>
      <c r="AJ66" s="168"/>
      <c r="AK66" s="119"/>
      <c r="AL66" s="181"/>
    </row>
    <row r="67" spans="1:38" s="4" customFormat="1" ht="35.1" customHeight="1">
      <c r="A67" s="17">
        <v>63</v>
      </c>
      <c r="B67" s="23" t="s">
        <v>0</v>
      </c>
      <c r="C67" s="31" t="s">
        <v>58</v>
      </c>
      <c r="D67" s="37" t="s">
        <v>102</v>
      </c>
      <c r="E67" s="37" t="s">
        <v>171</v>
      </c>
      <c r="F67" s="46" t="s">
        <v>184</v>
      </c>
      <c r="G67" s="53"/>
      <c r="H67" s="53"/>
      <c r="I67" s="59"/>
      <c r="J67" s="66" t="s">
        <v>230</v>
      </c>
      <c r="K67" s="74" t="s">
        <v>117</v>
      </c>
      <c r="L67" s="84"/>
      <c r="M67" s="66" t="s">
        <v>192</v>
      </c>
      <c r="N67" s="98">
        <v>8</v>
      </c>
      <c r="O67" s="98">
        <v>264</v>
      </c>
      <c r="P67" s="98">
        <v>0</v>
      </c>
      <c r="Q67" s="98">
        <v>0</v>
      </c>
      <c r="R67" s="98">
        <v>12</v>
      </c>
      <c r="S67" s="98">
        <v>0</v>
      </c>
      <c r="T67" s="107">
        <v>20</v>
      </c>
      <c r="U67" s="116">
        <v>4</v>
      </c>
      <c r="V67" s="66"/>
      <c r="W67" s="98"/>
      <c r="X67" s="98"/>
      <c r="Y67" s="98"/>
      <c r="Z67" s="98"/>
      <c r="AA67" s="107"/>
      <c r="AB67" s="116"/>
      <c r="AC67" s="66"/>
      <c r="AD67" s="98"/>
      <c r="AE67" s="98"/>
      <c r="AF67" s="98"/>
      <c r="AG67" s="98"/>
      <c r="AH67" s="119"/>
      <c r="AI67" s="66"/>
      <c r="AJ67" s="168"/>
      <c r="AK67" s="119"/>
      <c r="AL67" s="181"/>
    </row>
    <row r="68" spans="1:38" s="4" customFormat="1" ht="35.1" customHeight="1">
      <c r="A68" s="17">
        <v>64</v>
      </c>
      <c r="B68" s="23" t="s">
        <v>0</v>
      </c>
      <c r="C68" s="31" t="s">
        <v>58</v>
      </c>
      <c r="D68" s="37" t="s">
        <v>102</v>
      </c>
      <c r="E68" s="37" t="s">
        <v>174</v>
      </c>
      <c r="F68" s="46" t="s">
        <v>184</v>
      </c>
      <c r="G68" s="53"/>
      <c r="H68" s="53"/>
      <c r="I68" s="59"/>
      <c r="J68" s="66" t="s">
        <v>230</v>
      </c>
      <c r="K68" s="74" t="s">
        <v>117</v>
      </c>
      <c r="L68" s="84"/>
      <c r="M68" s="66" t="s">
        <v>192</v>
      </c>
      <c r="N68" s="98">
        <v>0</v>
      </c>
      <c r="O68" s="98">
        <v>37</v>
      </c>
      <c r="P68" s="98">
        <v>0</v>
      </c>
      <c r="Q68" s="98">
        <v>0</v>
      </c>
      <c r="R68" s="98">
        <v>0</v>
      </c>
      <c r="S68" s="98">
        <v>0</v>
      </c>
      <c r="T68" s="107">
        <v>20</v>
      </c>
      <c r="U68" s="116">
        <v>8</v>
      </c>
      <c r="V68" s="66"/>
      <c r="W68" s="98"/>
      <c r="X68" s="98"/>
      <c r="Y68" s="98"/>
      <c r="Z68" s="98"/>
      <c r="AA68" s="107"/>
      <c r="AB68" s="116"/>
      <c r="AC68" s="66"/>
      <c r="AD68" s="98"/>
      <c r="AE68" s="98"/>
      <c r="AF68" s="98"/>
      <c r="AG68" s="98"/>
      <c r="AH68" s="119"/>
      <c r="AI68" s="66"/>
      <c r="AJ68" s="168"/>
      <c r="AK68" s="119"/>
      <c r="AL68" s="181"/>
    </row>
    <row r="69" spans="1:38" s="4" customFormat="1" ht="35.1" customHeight="1">
      <c r="A69" s="17">
        <v>65</v>
      </c>
      <c r="B69" s="23" t="s">
        <v>0</v>
      </c>
      <c r="C69" s="31" t="s">
        <v>58</v>
      </c>
      <c r="D69" s="37" t="s">
        <v>102</v>
      </c>
      <c r="E69" s="37" t="s">
        <v>176</v>
      </c>
      <c r="F69" s="46" t="s">
        <v>184</v>
      </c>
      <c r="G69" s="53"/>
      <c r="H69" s="53"/>
      <c r="I69" s="59"/>
      <c r="J69" s="66" t="s">
        <v>230</v>
      </c>
      <c r="K69" s="74" t="s">
        <v>117</v>
      </c>
      <c r="L69" s="84"/>
      <c r="M69" s="66" t="s">
        <v>192</v>
      </c>
      <c r="N69" s="98">
        <v>0</v>
      </c>
      <c r="O69" s="98">
        <v>20</v>
      </c>
      <c r="P69" s="98">
        <v>16</v>
      </c>
      <c r="Q69" s="98">
        <v>0</v>
      </c>
      <c r="R69" s="98">
        <v>1</v>
      </c>
      <c r="S69" s="98">
        <v>5</v>
      </c>
      <c r="T69" s="107">
        <v>30</v>
      </c>
      <c r="U69" s="116">
        <v>8</v>
      </c>
      <c r="V69" s="66"/>
      <c r="W69" s="98"/>
      <c r="X69" s="98"/>
      <c r="Y69" s="98"/>
      <c r="Z69" s="98"/>
      <c r="AA69" s="107"/>
      <c r="AB69" s="116"/>
      <c r="AC69" s="66"/>
      <c r="AD69" s="98"/>
      <c r="AE69" s="98"/>
      <c r="AF69" s="98"/>
      <c r="AG69" s="98"/>
      <c r="AH69" s="119"/>
      <c r="AI69" s="66"/>
      <c r="AJ69" s="168"/>
      <c r="AK69" s="119"/>
      <c r="AL69" s="181"/>
    </row>
    <row r="70" spans="1:38" s="4" customFormat="1" ht="35.1" customHeight="1">
      <c r="A70" s="17">
        <v>66</v>
      </c>
      <c r="B70" s="23" t="s">
        <v>0</v>
      </c>
      <c r="C70" s="31" t="s">
        <v>58</v>
      </c>
      <c r="D70" s="37" t="s">
        <v>6</v>
      </c>
      <c r="E70" s="37" t="s">
        <v>148</v>
      </c>
      <c r="F70" s="46" t="s">
        <v>184</v>
      </c>
      <c r="G70" s="53" t="s">
        <v>184</v>
      </c>
      <c r="H70" s="53"/>
      <c r="I70" s="59"/>
      <c r="J70" s="66" t="s">
        <v>230</v>
      </c>
      <c r="K70" s="74">
        <v>3815375</v>
      </c>
      <c r="L70" s="84"/>
      <c r="M70" s="66" t="s">
        <v>192</v>
      </c>
      <c r="N70" s="98">
        <v>0</v>
      </c>
      <c r="O70" s="98">
        <v>548</v>
      </c>
      <c r="P70" s="98">
        <v>0</v>
      </c>
      <c r="Q70" s="98">
        <v>0</v>
      </c>
      <c r="R70" s="98">
        <v>21</v>
      </c>
      <c r="S70" s="98">
        <v>0</v>
      </c>
      <c r="T70" s="107">
        <v>20</v>
      </c>
      <c r="U70" s="116">
        <v>8</v>
      </c>
      <c r="V70" s="66" t="s">
        <v>192</v>
      </c>
      <c r="W70" s="98">
        <v>0</v>
      </c>
      <c r="X70" s="98">
        <v>13</v>
      </c>
      <c r="Y70" s="98">
        <v>0</v>
      </c>
      <c r="Z70" s="98">
        <v>0</v>
      </c>
      <c r="AA70" s="107">
        <v>20</v>
      </c>
      <c r="AB70" s="116">
        <v>8</v>
      </c>
      <c r="AC70" s="66"/>
      <c r="AD70" s="98"/>
      <c r="AE70" s="98"/>
      <c r="AF70" s="98"/>
      <c r="AG70" s="98"/>
      <c r="AH70" s="119"/>
      <c r="AI70" s="66"/>
      <c r="AJ70" s="168"/>
      <c r="AK70" s="119"/>
      <c r="AL70" s="181"/>
    </row>
    <row r="71" spans="1:38" s="4" customFormat="1" ht="35.1" customHeight="1">
      <c r="A71" s="17">
        <v>67</v>
      </c>
      <c r="B71" s="23" t="s">
        <v>0</v>
      </c>
      <c r="C71" s="31" t="s">
        <v>58</v>
      </c>
      <c r="D71" s="37" t="s">
        <v>104</v>
      </c>
      <c r="E71" s="37" t="s">
        <v>37</v>
      </c>
      <c r="F71" s="46" t="s">
        <v>184</v>
      </c>
      <c r="G71" s="53"/>
      <c r="H71" s="53"/>
      <c r="I71" s="59"/>
      <c r="J71" s="66" t="s">
        <v>162</v>
      </c>
      <c r="K71" s="74">
        <v>376485</v>
      </c>
      <c r="L71" s="84"/>
      <c r="M71" s="66" t="s">
        <v>192</v>
      </c>
      <c r="N71" s="98">
        <v>0</v>
      </c>
      <c r="O71" s="98">
        <v>36</v>
      </c>
      <c r="P71" s="98">
        <v>15</v>
      </c>
      <c r="Q71" s="98">
        <v>15</v>
      </c>
      <c r="R71" s="98">
        <v>6</v>
      </c>
      <c r="S71" s="98">
        <v>0</v>
      </c>
      <c r="T71" s="107">
        <v>26</v>
      </c>
      <c r="U71" s="116">
        <v>6</v>
      </c>
      <c r="V71" s="66"/>
      <c r="W71" s="98"/>
      <c r="X71" s="98"/>
      <c r="Y71" s="98"/>
      <c r="Z71" s="98"/>
      <c r="AA71" s="98"/>
      <c r="AB71" s="119"/>
      <c r="AC71" s="66"/>
      <c r="AD71" s="98"/>
      <c r="AE71" s="98"/>
      <c r="AF71" s="98"/>
      <c r="AG71" s="98"/>
      <c r="AH71" s="119"/>
      <c r="AI71" s="66"/>
      <c r="AJ71" s="168"/>
      <c r="AK71" s="119"/>
      <c r="AL71" s="181"/>
    </row>
    <row r="72" spans="1:38" s="4" customFormat="1" ht="35.1" customHeight="1">
      <c r="A72" s="17">
        <v>68</v>
      </c>
      <c r="B72" s="23" t="s">
        <v>20</v>
      </c>
      <c r="C72" s="31" t="s">
        <v>16</v>
      </c>
      <c r="D72" s="37" t="s">
        <v>16</v>
      </c>
      <c r="E72" s="37" t="s">
        <v>16</v>
      </c>
      <c r="F72" s="46" t="s">
        <v>184</v>
      </c>
      <c r="G72" s="55" t="s">
        <v>184</v>
      </c>
      <c r="H72" s="55" t="s">
        <v>184</v>
      </c>
      <c r="I72" s="61" t="s">
        <v>184</v>
      </c>
      <c r="J72" s="66" t="s">
        <v>86</v>
      </c>
      <c r="K72" s="74">
        <v>3457249</v>
      </c>
      <c r="L72" s="84" t="s">
        <v>184</v>
      </c>
      <c r="M72" s="66" t="s">
        <v>192</v>
      </c>
      <c r="N72" s="98">
        <v>0</v>
      </c>
      <c r="O72" s="98">
        <v>66</v>
      </c>
      <c r="P72" s="98">
        <v>17</v>
      </c>
      <c r="Q72" s="98">
        <v>2</v>
      </c>
      <c r="R72" s="98">
        <v>6</v>
      </c>
      <c r="S72" s="98">
        <v>0</v>
      </c>
      <c r="T72" s="107" t="s">
        <v>233</v>
      </c>
      <c r="U72" s="116">
        <v>10</v>
      </c>
      <c r="V72" s="66" t="s">
        <v>22</v>
      </c>
      <c r="W72" s="98">
        <v>2</v>
      </c>
      <c r="X72" s="98">
        <v>0</v>
      </c>
      <c r="Y72" s="98">
        <v>0</v>
      </c>
      <c r="Z72" s="98">
        <v>1</v>
      </c>
      <c r="AA72" s="98" t="s">
        <v>234</v>
      </c>
      <c r="AB72" s="119" t="s">
        <v>235</v>
      </c>
      <c r="AC72" s="66" t="s">
        <v>192</v>
      </c>
      <c r="AD72" s="149">
        <v>2015</v>
      </c>
      <c r="AE72" s="149" t="s">
        <v>120</v>
      </c>
      <c r="AF72" s="149" t="s">
        <v>194</v>
      </c>
      <c r="AG72" s="149">
        <v>4</v>
      </c>
      <c r="AH72" s="159" t="s">
        <v>29</v>
      </c>
      <c r="AI72" s="66" t="s">
        <v>192</v>
      </c>
      <c r="AJ72" s="168">
        <v>1982</v>
      </c>
      <c r="AK72" s="176" t="s">
        <v>68</v>
      </c>
      <c r="AL72" s="186" t="s">
        <v>236</v>
      </c>
    </row>
    <row r="73" spans="1:38" s="4" customFormat="1" ht="35.1" customHeight="1">
      <c r="A73" s="17">
        <v>69</v>
      </c>
      <c r="B73" s="23" t="s">
        <v>0</v>
      </c>
      <c r="C73" s="31" t="s">
        <v>58</v>
      </c>
      <c r="D73" s="37" t="s">
        <v>107</v>
      </c>
      <c r="E73" s="37" t="s">
        <v>177</v>
      </c>
      <c r="F73" s="46" t="s">
        <v>184</v>
      </c>
      <c r="G73" s="53"/>
      <c r="H73" s="53"/>
      <c r="I73" s="59"/>
      <c r="J73" s="66" t="s">
        <v>230</v>
      </c>
      <c r="K73" s="74">
        <v>732283</v>
      </c>
      <c r="L73" s="84"/>
      <c r="M73" s="66" t="s">
        <v>192</v>
      </c>
      <c r="N73" s="98">
        <v>14</v>
      </c>
      <c r="O73" s="98">
        <v>44</v>
      </c>
      <c r="P73" s="98">
        <v>14</v>
      </c>
      <c r="Q73" s="98">
        <v>0</v>
      </c>
      <c r="R73" s="98">
        <v>6</v>
      </c>
      <c r="S73" s="98">
        <v>0</v>
      </c>
      <c r="T73" s="107">
        <v>30</v>
      </c>
      <c r="U73" s="116">
        <v>8</v>
      </c>
      <c r="V73" s="66"/>
      <c r="W73" s="98"/>
      <c r="X73" s="98"/>
      <c r="Y73" s="98"/>
      <c r="Z73" s="98"/>
      <c r="AA73" s="98"/>
      <c r="AB73" s="119"/>
      <c r="AC73" s="66"/>
      <c r="AD73" s="98"/>
      <c r="AE73" s="98"/>
      <c r="AF73" s="98"/>
      <c r="AG73" s="98"/>
      <c r="AH73" s="119"/>
      <c r="AI73" s="66"/>
      <c r="AJ73" s="168"/>
      <c r="AK73" s="119"/>
      <c r="AL73" s="181"/>
    </row>
    <row r="74" spans="1:38" s="4" customFormat="1" ht="35.1" customHeight="1">
      <c r="A74" s="17">
        <v>70</v>
      </c>
      <c r="B74" s="23" t="s">
        <v>20</v>
      </c>
      <c r="C74" s="31" t="s">
        <v>67</v>
      </c>
      <c r="D74" s="37" t="s">
        <v>108</v>
      </c>
      <c r="E74" s="37" t="s">
        <v>108</v>
      </c>
      <c r="F74" s="46" t="s">
        <v>184</v>
      </c>
      <c r="G74" s="53" t="s">
        <v>184</v>
      </c>
      <c r="H74" s="53"/>
      <c r="I74" s="59" t="s">
        <v>184</v>
      </c>
      <c r="J74" s="66" t="s">
        <v>86</v>
      </c>
      <c r="K74" s="74">
        <v>1613796</v>
      </c>
      <c r="L74" s="84" t="s">
        <v>184</v>
      </c>
      <c r="M74" s="66" t="s">
        <v>172</v>
      </c>
      <c r="N74" s="98">
        <v>56</v>
      </c>
      <c r="O74" s="98">
        <v>217</v>
      </c>
      <c r="P74" s="98">
        <v>0</v>
      </c>
      <c r="Q74" s="98">
        <v>0</v>
      </c>
      <c r="R74" s="98">
        <v>10</v>
      </c>
      <c r="S74" s="98">
        <v>2</v>
      </c>
      <c r="T74" s="98" t="s">
        <v>244</v>
      </c>
      <c r="U74" s="119" t="s">
        <v>4</v>
      </c>
      <c r="V74" s="66" t="s">
        <v>192</v>
      </c>
      <c r="W74" s="98">
        <v>8</v>
      </c>
      <c r="X74" s="98">
        <v>5</v>
      </c>
      <c r="Y74" s="98">
        <v>0</v>
      </c>
      <c r="Z74" s="98">
        <v>0</v>
      </c>
      <c r="AA74" s="98" t="s">
        <v>244</v>
      </c>
      <c r="AB74" s="119" t="s">
        <v>250</v>
      </c>
      <c r="AC74" s="66"/>
      <c r="AD74" s="98"/>
      <c r="AE74" s="98"/>
      <c r="AF74" s="98"/>
      <c r="AG74" s="98"/>
      <c r="AH74" s="119"/>
      <c r="AI74" s="66" t="s">
        <v>192</v>
      </c>
      <c r="AJ74" s="168">
        <v>1983</v>
      </c>
      <c r="AK74" s="119" t="s">
        <v>271</v>
      </c>
      <c r="AL74" s="181"/>
    </row>
    <row r="75" spans="1:38" s="4" customFormat="1" ht="35.1" customHeight="1">
      <c r="A75" s="17">
        <v>71</v>
      </c>
      <c r="B75" s="23" t="s">
        <v>20</v>
      </c>
      <c r="C75" s="31" t="s">
        <v>67</v>
      </c>
      <c r="D75" s="37" t="s">
        <v>108</v>
      </c>
      <c r="E75" s="37" t="s">
        <v>178</v>
      </c>
      <c r="F75" s="46" t="s">
        <v>184</v>
      </c>
      <c r="G75" s="53" t="s">
        <v>184</v>
      </c>
      <c r="H75" s="53"/>
      <c r="I75" s="59"/>
      <c r="J75" s="66" t="s">
        <v>86</v>
      </c>
      <c r="K75" s="74" t="s">
        <v>122</v>
      </c>
      <c r="L75" s="84"/>
      <c r="M75" s="66" t="s">
        <v>192</v>
      </c>
      <c r="N75" s="98">
        <v>2</v>
      </c>
      <c r="O75" s="98">
        <v>59</v>
      </c>
      <c r="P75" s="98">
        <v>0</v>
      </c>
      <c r="Q75" s="98">
        <v>0</v>
      </c>
      <c r="R75" s="98">
        <v>0</v>
      </c>
      <c r="S75" s="98">
        <v>4</v>
      </c>
      <c r="T75" s="98" t="s">
        <v>234</v>
      </c>
      <c r="U75" s="119" t="s">
        <v>4</v>
      </c>
      <c r="V75" s="66" t="s">
        <v>192</v>
      </c>
      <c r="W75" s="98">
        <v>0</v>
      </c>
      <c r="X75" s="98">
        <v>1</v>
      </c>
      <c r="Y75" s="98">
        <v>0</v>
      </c>
      <c r="Z75" s="98">
        <v>0</v>
      </c>
      <c r="AA75" s="98" t="s">
        <v>234</v>
      </c>
      <c r="AB75" s="119" t="s">
        <v>250</v>
      </c>
      <c r="AC75" s="66"/>
      <c r="AD75" s="98"/>
      <c r="AE75" s="98"/>
      <c r="AF75" s="98"/>
      <c r="AG75" s="98"/>
      <c r="AH75" s="119"/>
      <c r="AI75" s="66"/>
      <c r="AJ75" s="168"/>
      <c r="AK75" s="119"/>
      <c r="AL75" s="181"/>
    </row>
    <row r="76" spans="1:38" s="4" customFormat="1" ht="35.1" customHeight="1">
      <c r="A76" s="17">
        <v>72</v>
      </c>
      <c r="B76" s="23" t="s">
        <v>20</v>
      </c>
      <c r="C76" s="31" t="s">
        <v>67</v>
      </c>
      <c r="D76" s="37" t="s">
        <v>109</v>
      </c>
      <c r="E76" s="37" t="s">
        <v>109</v>
      </c>
      <c r="F76" s="46" t="s">
        <v>184</v>
      </c>
      <c r="G76" s="53"/>
      <c r="H76" s="53"/>
      <c r="I76" s="59" t="s">
        <v>184</v>
      </c>
      <c r="J76" s="66" t="s">
        <v>86</v>
      </c>
      <c r="K76" s="74">
        <v>1146654</v>
      </c>
      <c r="L76" s="84"/>
      <c r="M76" s="66" t="s">
        <v>243</v>
      </c>
      <c r="N76" s="98">
        <v>40</v>
      </c>
      <c r="O76" s="98">
        <v>120</v>
      </c>
      <c r="P76" s="98">
        <v>12</v>
      </c>
      <c r="Q76" s="98">
        <v>6</v>
      </c>
      <c r="R76" s="98">
        <v>2</v>
      </c>
      <c r="S76" s="98">
        <v>1</v>
      </c>
      <c r="T76" s="98" t="s">
        <v>234</v>
      </c>
      <c r="U76" s="119" t="s">
        <v>4</v>
      </c>
      <c r="V76" s="66"/>
      <c r="W76" s="98"/>
      <c r="X76" s="98"/>
      <c r="Y76" s="98"/>
      <c r="Z76" s="98"/>
      <c r="AA76" s="98"/>
      <c r="AB76" s="119"/>
      <c r="AC76" s="66"/>
      <c r="AD76" s="98"/>
      <c r="AE76" s="98"/>
      <c r="AF76" s="98"/>
      <c r="AG76" s="98"/>
      <c r="AH76" s="119"/>
      <c r="AI76" s="66" t="s">
        <v>192</v>
      </c>
      <c r="AJ76" s="168">
        <v>1989</v>
      </c>
      <c r="AK76" s="119" t="s">
        <v>96</v>
      </c>
      <c r="AL76" s="181"/>
    </row>
    <row r="77" spans="1:38" s="4" customFormat="1" ht="35.1" customHeight="1">
      <c r="A77" s="17">
        <v>73</v>
      </c>
      <c r="B77" s="25" t="s">
        <v>20</v>
      </c>
      <c r="C77" s="33" t="s">
        <v>67</v>
      </c>
      <c r="D77" s="39" t="s">
        <v>110</v>
      </c>
      <c r="E77" s="39" t="s">
        <v>110</v>
      </c>
      <c r="F77" s="46" t="s">
        <v>184</v>
      </c>
      <c r="G77" s="53" t="s">
        <v>184</v>
      </c>
      <c r="H77" s="53"/>
      <c r="I77" s="59"/>
      <c r="J77" s="66" t="s">
        <v>86</v>
      </c>
      <c r="K77" s="74">
        <v>884911</v>
      </c>
      <c r="L77" s="84" t="s">
        <v>184</v>
      </c>
      <c r="M77" s="66" t="s">
        <v>192</v>
      </c>
      <c r="N77" s="98">
        <v>78</v>
      </c>
      <c r="O77" s="98">
        <v>81</v>
      </c>
      <c r="P77" s="98">
        <v>0</v>
      </c>
      <c r="Q77" s="98">
        <v>12</v>
      </c>
      <c r="R77" s="98">
        <v>12</v>
      </c>
      <c r="S77" s="98">
        <v>0</v>
      </c>
      <c r="T77" s="98" t="s">
        <v>234</v>
      </c>
      <c r="U77" s="119" t="s">
        <v>4</v>
      </c>
      <c r="V77" s="66" t="s">
        <v>192</v>
      </c>
      <c r="W77" s="98">
        <v>3</v>
      </c>
      <c r="X77" s="98">
        <v>2</v>
      </c>
      <c r="Y77" s="98">
        <v>0</v>
      </c>
      <c r="Z77" s="98">
        <v>0</v>
      </c>
      <c r="AA77" s="98" t="s">
        <v>234</v>
      </c>
      <c r="AB77" s="119" t="s">
        <v>250</v>
      </c>
      <c r="AC77" s="66"/>
      <c r="AD77" s="98"/>
      <c r="AE77" s="98"/>
      <c r="AF77" s="98"/>
      <c r="AG77" s="98"/>
      <c r="AH77" s="119"/>
      <c r="AI77" s="66"/>
      <c r="AJ77" s="168"/>
      <c r="AK77" s="119"/>
      <c r="AL77" s="181"/>
    </row>
    <row r="78" spans="1:38" s="4" customFormat="1" ht="35.1" customHeight="1">
      <c r="A78" s="17">
        <v>74</v>
      </c>
      <c r="B78" s="25" t="s">
        <v>20</v>
      </c>
      <c r="C78" s="33" t="s">
        <v>67</v>
      </c>
      <c r="D78" s="39" t="s">
        <v>111</v>
      </c>
      <c r="E78" s="39" t="s">
        <v>111</v>
      </c>
      <c r="F78" s="46" t="s">
        <v>184</v>
      </c>
      <c r="G78" s="53" t="s">
        <v>184</v>
      </c>
      <c r="H78" s="53"/>
      <c r="I78" s="59"/>
      <c r="J78" s="66" t="s">
        <v>162</v>
      </c>
      <c r="K78" s="74">
        <v>629877</v>
      </c>
      <c r="L78" s="84" t="s">
        <v>184</v>
      </c>
      <c r="M78" s="66" t="s">
        <v>192</v>
      </c>
      <c r="N78" s="98">
        <v>11</v>
      </c>
      <c r="O78" s="98">
        <v>59</v>
      </c>
      <c r="P78" s="98">
        <v>0</v>
      </c>
      <c r="Q78" s="98">
        <v>0</v>
      </c>
      <c r="R78" s="98">
        <v>3</v>
      </c>
      <c r="S78" s="98">
        <v>1</v>
      </c>
      <c r="T78" s="98" t="s">
        <v>234</v>
      </c>
      <c r="U78" s="119" t="s">
        <v>134</v>
      </c>
      <c r="V78" s="66" t="s">
        <v>192</v>
      </c>
      <c r="W78" s="98">
        <v>3</v>
      </c>
      <c r="X78" s="98">
        <v>4</v>
      </c>
      <c r="Y78" s="98">
        <v>2</v>
      </c>
      <c r="Z78" s="98">
        <v>0</v>
      </c>
      <c r="AA78" s="98" t="s">
        <v>234</v>
      </c>
      <c r="AB78" s="119" t="s">
        <v>250</v>
      </c>
      <c r="AC78" s="66"/>
      <c r="AD78" s="149"/>
      <c r="AE78" s="149"/>
      <c r="AF78" s="98"/>
      <c r="AG78" s="149"/>
      <c r="AH78" s="119"/>
      <c r="AI78" s="66"/>
      <c r="AJ78" s="168"/>
      <c r="AK78" s="119"/>
      <c r="AL78" s="181"/>
    </row>
    <row r="79" spans="1:38" s="4" customFormat="1" ht="35.1" customHeight="1">
      <c r="A79" s="17">
        <v>75</v>
      </c>
      <c r="B79" s="23" t="s">
        <v>20</v>
      </c>
      <c r="C79" s="31" t="s">
        <v>67</v>
      </c>
      <c r="D79" s="37" t="s">
        <v>113</v>
      </c>
      <c r="E79" s="37" t="s">
        <v>113</v>
      </c>
      <c r="F79" s="46" t="s">
        <v>184</v>
      </c>
      <c r="G79" s="53" t="s">
        <v>184</v>
      </c>
      <c r="H79" s="53" t="s">
        <v>184</v>
      </c>
      <c r="I79" s="59"/>
      <c r="J79" s="66" t="s">
        <v>162</v>
      </c>
      <c r="K79" s="74">
        <v>537455</v>
      </c>
      <c r="L79" s="84"/>
      <c r="M79" s="66" t="s">
        <v>192</v>
      </c>
      <c r="N79" s="98">
        <v>6</v>
      </c>
      <c r="O79" s="98">
        <v>58</v>
      </c>
      <c r="P79" s="98">
        <v>0</v>
      </c>
      <c r="Q79" s="98">
        <v>0</v>
      </c>
      <c r="R79" s="98">
        <v>2</v>
      </c>
      <c r="S79" s="98">
        <v>2</v>
      </c>
      <c r="T79" s="98" t="s">
        <v>234</v>
      </c>
      <c r="U79" s="119" t="s">
        <v>134</v>
      </c>
      <c r="V79" s="66" t="s">
        <v>243</v>
      </c>
      <c r="W79" s="98">
        <v>2</v>
      </c>
      <c r="X79" s="98">
        <v>0</v>
      </c>
      <c r="Y79" s="98">
        <v>0</v>
      </c>
      <c r="Z79" s="98">
        <v>1</v>
      </c>
      <c r="AA79" s="98" t="s">
        <v>234</v>
      </c>
      <c r="AB79" s="119" t="s">
        <v>250</v>
      </c>
      <c r="AC79" s="66" t="s">
        <v>192</v>
      </c>
      <c r="AD79" s="98">
        <v>2011</v>
      </c>
      <c r="AE79" s="98" t="s">
        <v>120</v>
      </c>
      <c r="AF79" s="149" t="s">
        <v>194</v>
      </c>
      <c r="AG79" s="98">
        <v>6</v>
      </c>
      <c r="AH79" s="119" t="s">
        <v>249</v>
      </c>
      <c r="AI79" s="66"/>
      <c r="AJ79" s="168"/>
      <c r="AK79" s="119"/>
      <c r="AL79" s="181"/>
    </row>
    <row r="80" spans="1:38" s="4" customFormat="1" ht="35.1" customHeight="1">
      <c r="A80" s="17">
        <v>76</v>
      </c>
      <c r="B80" s="23" t="s">
        <v>20</v>
      </c>
      <c r="C80" s="31" t="s">
        <v>67</v>
      </c>
      <c r="D80" s="37" t="s">
        <v>44</v>
      </c>
      <c r="E80" s="37" t="s">
        <v>44</v>
      </c>
      <c r="F80" s="46" t="s">
        <v>184</v>
      </c>
      <c r="G80" s="53"/>
      <c r="H80" s="53" t="s">
        <v>184</v>
      </c>
      <c r="I80" s="59"/>
      <c r="J80" s="66" t="s">
        <v>162</v>
      </c>
      <c r="K80" s="74">
        <v>772925</v>
      </c>
      <c r="L80" s="84"/>
      <c r="M80" s="66" t="s">
        <v>192</v>
      </c>
      <c r="N80" s="98">
        <v>10</v>
      </c>
      <c r="O80" s="98">
        <v>48</v>
      </c>
      <c r="P80" s="98">
        <v>0</v>
      </c>
      <c r="Q80" s="98">
        <v>0</v>
      </c>
      <c r="R80" s="98">
        <v>2</v>
      </c>
      <c r="S80" s="98"/>
      <c r="T80" s="98" t="s">
        <v>234</v>
      </c>
      <c r="U80" s="119" t="s">
        <v>134</v>
      </c>
      <c r="V80" s="66"/>
      <c r="W80" s="98"/>
      <c r="X80" s="98"/>
      <c r="Y80" s="98"/>
      <c r="Z80" s="98"/>
      <c r="AA80" s="98"/>
      <c r="AB80" s="119"/>
      <c r="AC80" s="66" t="s">
        <v>192</v>
      </c>
      <c r="AD80" s="98" t="s">
        <v>245</v>
      </c>
      <c r="AE80" s="98" t="s">
        <v>120</v>
      </c>
      <c r="AF80" s="149" t="s">
        <v>194</v>
      </c>
      <c r="AG80" s="98">
        <v>7</v>
      </c>
      <c r="AH80" s="119" t="s">
        <v>248</v>
      </c>
      <c r="AI80" s="66"/>
      <c r="AJ80" s="168"/>
      <c r="AK80" s="119"/>
      <c r="AL80" s="181"/>
    </row>
    <row r="81" spans="1:38" s="4" customFormat="1" ht="35.1" customHeight="1">
      <c r="A81" s="17">
        <v>77</v>
      </c>
      <c r="B81" s="23" t="s">
        <v>20</v>
      </c>
      <c r="C81" s="31" t="s">
        <v>67</v>
      </c>
      <c r="D81" s="37" t="s">
        <v>114</v>
      </c>
      <c r="E81" s="37" t="s">
        <v>114</v>
      </c>
      <c r="F81" s="46" t="s">
        <v>184</v>
      </c>
      <c r="G81" s="53" t="s">
        <v>184</v>
      </c>
      <c r="H81" s="53" t="s">
        <v>184</v>
      </c>
      <c r="I81" s="59"/>
      <c r="J81" s="66" t="s">
        <v>162</v>
      </c>
      <c r="K81" s="74">
        <v>733605</v>
      </c>
      <c r="L81" s="84"/>
      <c r="M81" s="66" t="s">
        <v>192</v>
      </c>
      <c r="N81" s="98">
        <v>13</v>
      </c>
      <c r="O81" s="98">
        <v>71</v>
      </c>
      <c r="P81" s="98">
        <v>0</v>
      </c>
      <c r="Q81" s="98">
        <v>0</v>
      </c>
      <c r="R81" s="98">
        <v>2</v>
      </c>
      <c r="S81" s="98">
        <v>0</v>
      </c>
      <c r="T81" s="98" t="s">
        <v>234</v>
      </c>
      <c r="U81" s="119" t="s">
        <v>134</v>
      </c>
      <c r="V81" s="66" t="s">
        <v>192</v>
      </c>
      <c r="W81" s="98">
        <v>0</v>
      </c>
      <c r="X81" s="98">
        <v>3</v>
      </c>
      <c r="Y81" s="98">
        <v>0</v>
      </c>
      <c r="Z81" s="98">
        <v>0</v>
      </c>
      <c r="AA81" s="98" t="s">
        <v>234</v>
      </c>
      <c r="AB81" s="119" t="s">
        <v>250</v>
      </c>
      <c r="AC81" s="66" t="s">
        <v>192</v>
      </c>
      <c r="AD81" s="98" t="s">
        <v>141</v>
      </c>
      <c r="AE81" s="98" t="s">
        <v>120</v>
      </c>
      <c r="AF81" s="149" t="s">
        <v>194</v>
      </c>
      <c r="AG81" s="98">
        <v>9</v>
      </c>
      <c r="AH81" s="119" t="s">
        <v>246</v>
      </c>
      <c r="AI81" s="66"/>
      <c r="AJ81" s="168"/>
      <c r="AK81" s="119"/>
      <c r="AL81" s="181"/>
    </row>
    <row r="82" spans="1:38" s="4" customFormat="1" ht="35.1" customHeight="1">
      <c r="A82" s="17">
        <v>78</v>
      </c>
      <c r="B82" s="23" t="s">
        <v>20</v>
      </c>
      <c r="C82" s="31" t="s">
        <v>67</v>
      </c>
      <c r="D82" s="37" t="s">
        <v>115</v>
      </c>
      <c r="E82" s="37" t="s">
        <v>115</v>
      </c>
      <c r="F82" s="46" t="s">
        <v>184</v>
      </c>
      <c r="G82" s="53" t="s">
        <v>184</v>
      </c>
      <c r="H82" s="53"/>
      <c r="I82" s="59"/>
      <c r="J82" s="66" t="s">
        <v>162</v>
      </c>
      <c r="K82" s="74">
        <v>737537</v>
      </c>
      <c r="L82" s="84"/>
      <c r="M82" s="66" t="s">
        <v>192</v>
      </c>
      <c r="N82" s="98">
        <v>13</v>
      </c>
      <c r="O82" s="98">
        <v>47</v>
      </c>
      <c r="P82" s="98">
        <v>0</v>
      </c>
      <c r="Q82" s="98">
        <v>0</v>
      </c>
      <c r="R82" s="98">
        <v>2</v>
      </c>
      <c r="S82" s="98">
        <v>0</v>
      </c>
      <c r="T82" s="98" t="s">
        <v>234</v>
      </c>
      <c r="U82" s="119" t="s">
        <v>134</v>
      </c>
      <c r="V82" s="66" t="s">
        <v>192</v>
      </c>
      <c r="W82" s="98">
        <v>0</v>
      </c>
      <c r="X82" s="98">
        <v>2</v>
      </c>
      <c r="Y82" s="98">
        <v>0</v>
      </c>
      <c r="Z82" s="98">
        <v>0</v>
      </c>
      <c r="AA82" s="98" t="s">
        <v>234</v>
      </c>
      <c r="AB82" s="119" t="s">
        <v>250</v>
      </c>
      <c r="AC82" s="66"/>
      <c r="AD82" s="98"/>
      <c r="AE82" s="98"/>
      <c r="AF82" s="98"/>
      <c r="AG82" s="98"/>
      <c r="AH82" s="119"/>
      <c r="AI82" s="66"/>
      <c r="AJ82" s="168"/>
      <c r="AK82" s="119"/>
      <c r="AL82" s="181"/>
    </row>
    <row r="83" spans="1:38" s="4" customFormat="1" ht="35.1" customHeight="1">
      <c r="A83" s="17">
        <v>79</v>
      </c>
      <c r="B83" s="23" t="s">
        <v>20</v>
      </c>
      <c r="C83" s="31" t="s">
        <v>67</v>
      </c>
      <c r="D83" s="37" t="s">
        <v>49</v>
      </c>
      <c r="E83" s="37" t="s">
        <v>49</v>
      </c>
      <c r="F83" s="46" t="s">
        <v>184</v>
      </c>
      <c r="G83" s="53"/>
      <c r="H83" s="53" t="s">
        <v>184</v>
      </c>
      <c r="I83" s="59"/>
      <c r="J83" s="66" t="s">
        <v>162</v>
      </c>
      <c r="K83" s="74">
        <v>745948</v>
      </c>
      <c r="L83" s="84"/>
      <c r="M83" s="66" t="s">
        <v>243</v>
      </c>
      <c r="N83" s="98">
        <v>17</v>
      </c>
      <c r="O83" s="98">
        <v>37</v>
      </c>
      <c r="P83" s="98">
        <v>0</v>
      </c>
      <c r="Q83" s="98">
        <v>0</v>
      </c>
      <c r="R83" s="98">
        <v>1</v>
      </c>
      <c r="S83" s="98">
        <v>0</v>
      </c>
      <c r="T83" s="98" t="s">
        <v>234</v>
      </c>
      <c r="U83" s="119" t="s">
        <v>134</v>
      </c>
      <c r="V83" s="66"/>
      <c r="W83" s="98"/>
      <c r="X83" s="98"/>
      <c r="Y83" s="98"/>
      <c r="Z83" s="98"/>
      <c r="AA83" s="98"/>
      <c r="AB83" s="119"/>
      <c r="AC83" s="66" t="s">
        <v>192</v>
      </c>
      <c r="AD83" s="98" t="s">
        <v>32</v>
      </c>
      <c r="AE83" s="98" t="s">
        <v>120</v>
      </c>
      <c r="AF83" s="149" t="s">
        <v>194</v>
      </c>
      <c r="AG83" s="98">
        <v>6</v>
      </c>
      <c r="AH83" s="119" t="s">
        <v>99</v>
      </c>
      <c r="AI83" s="66"/>
      <c r="AJ83" s="168"/>
      <c r="AK83" s="119"/>
      <c r="AL83" s="181"/>
    </row>
    <row r="84" spans="1:38" s="4" customFormat="1" ht="52.5" customHeight="1">
      <c r="A84" s="17">
        <v>80</v>
      </c>
      <c r="B84" s="23" t="s">
        <v>20</v>
      </c>
      <c r="C84" s="31" t="s">
        <v>67</v>
      </c>
      <c r="D84" s="37" t="s">
        <v>116</v>
      </c>
      <c r="E84" s="37" t="s">
        <v>179</v>
      </c>
      <c r="F84" s="46" t="s">
        <v>184</v>
      </c>
      <c r="G84" s="53"/>
      <c r="H84" s="53"/>
      <c r="I84" s="59"/>
      <c r="J84" s="66" t="s">
        <v>237</v>
      </c>
      <c r="K84" s="74">
        <v>856566</v>
      </c>
      <c r="L84" s="84" t="s">
        <v>184</v>
      </c>
      <c r="M84" s="66" t="s">
        <v>192</v>
      </c>
      <c r="N84" s="98">
        <v>51</v>
      </c>
      <c r="O84" s="98">
        <v>148</v>
      </c>
      <c r="P84" s="98">
        <v>0</v>
      </c>
      <c r="Q84" s="98">
        <v>21</v>
      </c>
      <c r="R84" s="98">
        <v>5</v>
      </c>
      <c r="S84" s="98">
        <v>0</v>
      </c>
      <c r="T84" s="107" t="s">
        <v>238</v>
      </c>
      <c r="U84" s="116" t="s">
        <v>239</v>
      </c>
      <c r="V84" s="66"/>
      <c r="W84" s="98"/>
      <c r="X84" s="98"/>
      <c r="Y84" s="98"/>
      <c r="Z84" s="98"/>
      <c r="AA84" s="98"/>
      <c r="AB84" s="119"/>
      <c r="AC84" s="66"/>
      <c r="AD84" s="98"/>
      <c r="AE84" s="98"/>
      <c r="AF84" s="98"/>
      <c r="AG84" s="98"/>
      <c r="AH84" s="119"/>
      <c r="AI84" s="66"/>
      <c r="AJ84" s="168"/>
      <c r="AK84" s="119"/>
      <c r="AL84" s="187" t="s">
        <v>240</v>
      </c>
    </row>
    <row r="85" spans="1:38" s="4" customFormat="1" ht="35.1" customHeight="1">
      <c r="A85" s="17">
        <v>81</v>
      </c>
      <c r="B85" s="23" t="s">
        <v>20</v>
      </c>
      <c r="C85" s="31" t="s">
        <v>69</v>
      </c>
      <c r="D85" s="37" t="s">
        <v>119</v>
      </c>
      <c r="E85" s="37" t="s">
        <v>119</v>
      </c>
      <c r="F85" s="46" t="s">
        <v>184</v>
      </c>
      <c r="G85" s="53" t="s">
        <v>184</v>
      </c>
      <c r="H85" s="53" t="s">
        <v>184</v>
      </c>
      <c r="I85" s="59" t="s">
        <v>184</v>
      </c>
      <c r="J85" s="66" t="s">
        <v>86</v>
      </c>
      <c r="K85" s="74" t="s">
        <v>252</v>
      </c>
      <c r="L85" s="84" t="s">
        <v>184</v>
      </c>
      <c r="M85" s="66" t="s">
        <v>192</v>
      </c>
      <c r="N85" s="98">
        <v>186</v>
      </c>
      <c r="O85" s="98">
        <v>510</v>
      </c>
      <c r="P85" s="98">
        <v>180</v>
      </c>
      <c r="Q85" s="98">
        <v>502</v>
      </c>
      <c r="R85" s="98">
        <v>45</v>
      </c>
      <c r="S85" s="98">
        <v>6</v>
      </c>
      <c r="T85" s="107" t="s">
        <v>125</v>
      </c>
      <c r="U85" s="116" t="s">
        <v>253</v>
      </c>
      <c r="V85" s="66" t="s">
        <v>192</v>
      </c>
      <c r="W85" s="98">
        <v>8</v>
      </c>
      <c r="X85" s="98">
        <v>89</v>
      </c>
      <c r="Y85" s="98">
        <v>87</v>
      </c>
      <c r="Z85" s="98">
        <v>2</v>
      </c>
      <c r="AA85" s="98" t="s">
        <v>244</v>
      </c>
      <c r="AB85" s="119" t="s">
        <v>226</v>
      </c>
      <c r="AC85" s="66" t="s">
        <v>192</v>
      </c>
      <c r="AD85" s="98" t="s">
        <v>254</v>
      </c>
      <c r="AE85" s="98" t="s">
        <v>120</v>
      </c>
      <c r="AF85" s="149" t="s">
        <v>194</v>
      </c>
      <c r="AG85" s="149">
        <v>31</v>
      </c>
      <c r="AH85" s="159" t="s">
        <v>34</v>
      </c>
      <c r="AI85" s="66" t="s">
        <v>192</v>
      </c>
      <c r="AJ85" s="168" t="s">
        <v>255</v>
      </c>
      <c r="AK85" s="119" t="s">
        <v>275</v>
      </c>
      <c r="AL85" s="181"/>
    </row>
    <row r="86" spans="1:38" s="4" customFormat="1" ht="35.1" customHeight="1">
      <c r="A86" s="17">
        <v>82</v>
      </c>
      <c r="B86" s="23" t="s">
        <v>20</v>
      </c>
      <c r="C86" s="31" t="s">
        <v>69</v>
      </c>
      <c r="D86" s="37" t="s">
        <v>119</v>
      </c>
      <c r="E86" s="37" t="s">
        <v>130</v>
      </c>
      <c r="F86" s="46" t="s">
        <v>184</v>
      </c>
      <c r="G86" s="53"/>
      <c r="H86" s="53"/>
      <c r="I86" s="59"/>
      <c r="J86" s="66"/>
      <c r="K86" s="75" t="s">
        <v>84</v>
      </c>
      <c r="L86" s="85"/>
      <c r="M86" s="66" t="s">
        <v>192</v>
      </c>
      <c r="N86" s="98">
        <v>0</v>
      </c>
      <c r="O86" s="98">
        <v>19</v>
      </c>
      <c r="P86" s="98">
        <v>0</v>
      </c>
      <c r="Q86" s="98">
        <v>0</v>
      </c>
      <c r="R86" s="98">
        <v>0</v>
      </c>
      <c r="S86" s="98">
        <v>0</v>
      </c>
      <c r="T86" s="107" t="s">
        <v>144</v>
      </c>
      <c r="U86" s="116">
        <v>8</v>
      </c>
      <c r="V86" s="66"/>
      <c r="W86" s="98"/>
      <c r="X86" s="98"/>
      <c r="Y86" s="98"/>
      <c r="Z86" s="98"/>
      <c r="AA86" s="98"/>
      <c r="AB86" s="119"/>
      <c r="AC86" s="66"/>
      <c r="AD86" s="98"/>
      <c r="AE86" s="98"/>
      <c r="AF86" s="98"/>
      <c r="AG86" s="98"/>
      <c r="AH86" s="119"/>
      <c r="AI86" s="66"/>
      <c r="AJ86" s="168"/>
      <c r="AK86" s="119"/>
      <c r="AL86" s="181"/>
    </row>
    <row r="87" spans="1:38" s="4" customFormat="1" ht="35.1" customHeight="1">
      <c r="A87" s="17">
        <v>83</v>
      </c>
      <c r="B87" s="23" t="s">
        <v>20</v>
      </c>
      <c r="C87" s="31" t="s">
        <v>69</v>
      </c>
      <c r="D87" s="37" t="s">
        <v>105</v>
      </c>
      <c r="E87" s="37" t="s">
        <v>181</v>
      </c>
      <c r="F87" s="46" t="s">
        <v>184</v>
      </c>
      <c r="G87" s="53" t="s">
        <v>184</v>
      </c>
      <c r="H87" s="53"/>
      <c r="I87" s="59" t="s">
        <v>184</v>
      </c>
      <c r="J87" s="66" t="s">
        <v>86</v>
      </c>
      <c r="K87" s="74">
        <v>4163806</v>
      </c>
      <c r="L87" s="84" t="s">
        <v>184</v>
      </c>
      <c r="M87" s="66" t="s">
        <v>192</v>
      </c>
      <c r="N87" s="98">
        <v>0</v>
      </c>
      <c r="O87" s="98">
        <v>296</v>
      </c>
      <c r="P87" s="98">
        <v>85</v>
      </c>
      <c r="Q87" s="98">
        <v>50</v>
      </c>
      <c r="R87" s="98">
        <v>10</v>
      </c>
      <c r="S87" s="98">
        <v>17</v>
      </c>
      <c r="T87" s="107">
        <v>26</v>
      </c>
      <c r="U87" s="116">
        <v>12</v>
      </c>
      <c r="V87" s="66" t="s">
        <v>22</v>
      </c>
      <c r="W87" s="98">
        <v>18</v>
      </c>
      <c r="X87" s="98">
        <v>0</v>
      </c>
      <c r="Y87" s="98">
        <v>56</v>
      </c>
      <c r="Z87" s="98">
        <v>4</v>
      </c>
      <c r="AA87" s="132">
        <v>30</v>
      </c>
      <c r="AB87" s="138">
        <v>12</v>
      </c>
      <c r="AC87" s="66"/>
      <c r="AD87" s="98"/>
      <c r="AE87" s="98"/>
      <c r="AF87" s="98"/>
      <c r="AG87" s="98"/>
      <c r="AH87" s="119"/>
      <c r="AI87" s="66" t="s">
        <v>192</v>
      </c>
      <c r="AJ87" s="168" t="s">
        <v>24</v>
      </c>
      <c r="AK87" s="119" t="s">
        <v>18</v>
      </c>
      <c r="AL87" s="187" t="s">
        <v>257</v>
      </c>
    </row>
    <row r="88" spans="1:38" s="4" customFormat="1" ht="35.1" customHeight="1">
      <c r="A88" s="17">
        <v>84</v>
      </c>
      <c r="B88" s="23" t="s">
        <v>20</v>
      </c>
      <c r="C88" s="31" t="s">
        <v>69</v>
      </c>
      <c r="D88" s="37" t="s">
        <v>105</v>
      </c>
      <c r="E88" s="37" t="s">
        <v>182</v>
      </c>
      <c r="F88" s="46" t="s">
        <v>184</v>
      </c>
      <c r="G88" s="53" t="s">
        <v>184</v>
      </c>
      <c r="H88" s="53"/>
      <c r="I88" s="59"/>
      <c r="J88" s="66"/>
      <c r="K88" s="75" t="s">
        <v>195</v>
      </c>
      <c r="L88" s="85"/>
      <c r="M88" s="66" t="s">
        <v>192</v>
      </c>
      <c r="N88" s="98">
        <v>0</v>
      </c>
      <c r="O88" s="98">
        <v>25</v>
      </c>
      <c r="P88" s="98">
        <v>0</v>
      </c>
      <c r="Q88" s="98">
        <v>0</v>
      </c>
      <c r="R88" s="98">
        <v>0</v>
      </c>
      <c r="S88" s="98">
        <v>0</v>
      </c>
      <c r="T88" s="110">
        <v>26</v>
      </c>
      <c r="U88" s="120">
        <v>4</v>
      </c>
      <c r="V88" s="66" t="s">
        <v>192</v>
      </c>
      <c r="W88" s="98">
        <v>0</v>
      </c>
      <c r="X88" s="98">
        <v>0</v>
      </c>
      <c r="Y88" s="98">
        <v>108</v>
      </c>
      <c r="Z88" s="98">
        <v>0</v>
      </c>
      <c r="AA88" s="133">
        <v>26</v>
      </c>
      <c r="AB88" s="139">
        <v>4</v>
      </c>
      <c r="AC88" s="66"/>
      <c r="AD88" s="98"/>
      <c r="AE88" s="98"/>
      <c r="AF88" s="98"/>
      <c r="AG88" s="98"/>
      <c r="AH88" s="119"/>
      <c r="AI88" s="66"/>
      <c r="AJ88" s="168"/>
      <c r="AK88" s="119"/>
      <c r="AL88" s="184" t="s">
        <v>256</v>
      </c>
    </row>
    <row r="89" spans="1:38" s="4" customFormat="1" ht="35.1" customHeight="1">
      <c r="A89" s="17">
        <v>85</v>
      </c>
      <c r="B89" s="23" t="s">
        <v>20</v>
      </c>
      <c r="C89" s="31" t="s">
        <v>69</v>
      </c>
      <c r="D89" s="37" t="s">
        <v>105</v>
      </c>
      <c r="E89" s="37" t="s">
        <v>180</v>
      </c>
      <c r="F89" s="46" t="s">
        <v>184</v>
      </c>
      <c r="G89" s="53"/>
      <c r="H89" s="53"/>
      <c r="I89" s="59"/>
      <c r="J89" s="66"/>
      <c r="K89" s="75" t="s">
        <v>193</v>
      </c>
      <c r="L89" s="85"/>
      <c r="M89" s="66" t="s">
        <v>192</v>
      </c>
      <c r="N89" s="98">
        <v>0</v>
      </c>
      <c r="O89" s="98">
        <v>27</v>
      </c>
      <c r="P89" s="98">
        <v>0</v>
      </c>
      <c r="Q89" s="98">
        <v>3</v>
      </c>
      <c r="R89" s="98">
        <v>0</v>
      </c>
      <c r="S89" s="98">
        <v>0</v>
      </c>
      <c r="T89" s="107">
        <v>30</v>
      </c>
      <c r="U89" s="116">
        <v>6</v>
      </c>
      <c r="V89" s="66"/>
      <c r="W89" s="98"/>
      <c r="X89" s="98"/>
      <c r="Y89" s="98"/>
      <c r="Z89" s="98"/>
      <c r="AA89" s="98"/>
      <c r="AB89" s="119"/>
      <c r="AC89" s="66"/>
      <c r="AD89" s="98"/>
      <c r="AE89" s="98"/>
      <c r="AF89" s="98"/>
      <c r="AG89" s="98"/>
      <c r="AH89" s="119"/>
      <c r="AI89" s="66"/>
      <c r="AJ89" s="168"/>
      <c r="AK89" s="119"/>
      <c r="AL89" s="184" t="s">
        <v>132</v>
      </c>
    </row>
    <row r="90" spans="1:38" s="4" customFormat="1" ht="49.5" customHeight="1">
      <c r="A90" s="17">
        <v>86</v>
      </c>
      <c r="B90" s="23" t="s">
        <v>20</v>
      </c>
      <c r="C90" s="31" t="s">
        <v>70</v>
      </c>
      <c r="D90" s="37" t="s">
        <v>121</v>
      </c>
      <c r="E90" s="37" t="s">
        <v>121</v>
      </c>
      <c r="F90" s="46" t="s">
        <v>184</v>
      </c>
      <c r="G90" s="53"/>
      <c r="H90" s="53"/>
      <c r="I90" s="59" t="s">
        <v>184</v>
      </c>
      <c r="J90" s="66" t="s">
        <v>86</v>
      </c>
      <c r="K90" s="77">
        <v>1662596</v>
      </c>
      <c r="L90" s="87" t="s">
        <v>184</v>
      </c>
      <c r="M90" s="93" t="s">
        <v>22</v>
      </c>
      <c r="N90" s="98">
        <v>46</v>
      </c>
      <c r="O90" s="98">
        <v>414</v>
      </c>
      <c r="P90" s="98">
        <v>0</v>
      </c>
      <c r="Q90" s="98">
        <v>0</v>
      </c>
      <c r="R90" s="98">
        <v>16</v>
      </c>
      <c r="S90" s="98">
        <v>0</v>
      </c>
      <c r="T90" s="107">
        <v>25</v>
      </c>
      <c r="U90" s="116">
        <v>10</v>
      </c>
      <c r="V90" s="93"/>
      <c r="W90" s="98"/>
      <c r="X90" s="98"/>
      <c r="Y90" s="98"/>
      <c r="Z90" s="98"/>
      <c r="AA90" s="98"/>
      <c r="AB90" s="119"/>
      <c r="AC90" s="145"/>
      <c r="AD90" s="150"/>
      <c r="AE90" s="150"/>
      <c r="AF90" s="150"/>
      <c r="AG90" s="155"/>
      <c r="AH90" s="160"/>
      <c r="AI90" s="164" t="s">
        <v>172</v>
      </c>
      <c r="AJ90" s="170" t="s">
        <v>106</v>
      </c>
      <c r="AK90" s="177" t="s">
        <v>68</v>
      </c>
      <c r="AL90" s="181"/>
    </row>
    <row r="91" spans="1:38" s="4" customFormat="1" ht="35.1" customHeight="1">
      <c r="A91" s="18">
        <v>87</v>
      </c>
      <c r="B91" s="26" t="s">
        <v>20</v>
      </c>
      <c r="C91" s="34" t="s">
        <v>70</v>
      </c>
      <c r="D91" s="40" t="s">
        <v>66</v>
      </c>
      <c r="E91" s="40" t="s">
        <v>66</v>
      </c>
      <c r="F91" s="48" t="s">
        <v>184</v>
      </c>
      <c r="G91" s="56" t="s">
        <v>184</v>
      </c>
      <c r="H91" s="56"/>
      <c r="I91" s="62" t="s">
        <v>184</v>
      </c>
      <c r="J91" s="69" t="s">
        <v>86</v>
      </c>
      <c r="K91" s="78">
        <v>5000000</v>
      </c>
      <c r="L91" s="88" t="s">
        <v>184</v>
      </c>
      <c r="M91" s="69" t="s">
        <v>192</v>
      </c>
      <c r="N91" s="100">
        <v>164</v>
      </c>
      <c r="O91" s="100">
        <v>420</v>
      </c>
      <c r="P91" s="100">
        <v>0</v>
      </c>
      <c r="Q91" s="100">
        <v>38</v>
      </c>
      <c r="R91" s="100">
        <v>2</v>
      </c>
      <c r="S91" s="100">
        <v>0</v>
      </c>
      <c r="T91" s="111" t="s">
        <v>241</v>
      </c>
      <c r="U91" s="121" t="s">
        <v>4</v>
      </c>
      <c r="V91" s="69" t="s">
        <v>192</v>
      </c>
      <c r="W91" s="129">
        <v>4</v>
      </c>
      <c r="X91" s="129">
        <v>46</v>
      </c>
      <c r="Y91" s="129">
        <v>7</v>
      </c>
      <c r="Z91" s="100">
        <v>0</v>
      </c>
      <c r="AA91" s="100" t="s">
        <v>231</v>
      </c>
      <c r="AB91" s="140" t="s">
        <v>242</v>
      </c>
      <c r="AC91" s="69"/>
      <c r="AD91" s="100"/>
      <c r="AE91" s="100"/>
      <c r="AF91" s="100"/>
      <c r="AG91" s="100"/>
      <c r="AH91" s="140"/>
      <c r="AI91" s="69" t="s">
        <v>192</v>
      </c>
      <c r="AJ91" s="171" t="s">
        <v>106</v>
      </c>
      <c r="AK91" s="140" t="s">
        <v>272</v>
      </c>
      <c r="AL91" s="188" t="s">
        <v>132</v>
      </c>
    </row>
    <row r="92" spans="1:38">
      <c r="A92" s="19" t="s">
        <v>25</v>
      </c>
      <c r="B92" s="27"/>
      <c r="C92" s="35"/>
      <c r="D92" s="41"/>
      <c r="E92" s="41"/>
      <c r="F92" s="49">
        <f>SUBTOTAL(103,テーブル5[LED
屋内])</f>
        <v>85</v>
      </c>
      <c r="G92" s="57">
        <f>SUBTOTAL(103,テーブル5[LED
屋外])</f>
        <v>48</v>
      </c>
      <c r="H92" s="57">
        <f>SUBTOTAL(103,テーブル5[空調
設備])</f>
        <v>10</v>
      </c>
      <c r="I92" s="63">
        <f>SUBTOTAL(103,テーブル5[受変電
設備])</f>
        <v>19</v>
      </c>
      <c r="J92" s="70"/>
      <c r="K92" s="79">
        <f>SUBTOTAL(109,テーブル5[R3年度年間電気代
（円）])</f>
        <v>133484658</v>
      </c>
      <c r="L92" s="89"/>
      <c r="M92" s="94">
        <f>SUBTOTAL(103,テーブル5[図面の有無
（データ・紙の別）])</f>
        <v>85</v>
      </c>
      <c r="N92" s="101">
        <f>SUBTOTAL(109,テーブル5[白熱灯])</f>
        <v>872</v>
      </c>
      <c r="O92" s="101">
        <f>SUBTOTAL(109,テーブル5[蛍光灯])</f>
        <v>13447</v>
      </c>
      <c r="P92" s="101">
        <f>SUBTOTAL(109,テーブル5[水銀灯・HID])</f>
        <v>654</v>
      </c>
      <c r="Q92" s="101">
        <f>SUBTOTAL(109,テーブル5[LED])</f>
        <v>1804</v>
      </c>
      <c r="R92" s="101">
        <f>SUBTOTAL(109,テーブル5[従来型])</f>
        <v>507</v>
      </c>
      <c r="S92" s="101">
        <f>SUBTOTAL(109,テーブル5[LED　　])</f>
        <v>116</v>
      </c>
      <c r="T92" s="112"/>
      <c r="U92" s="122"/>
      <c r="V92" s="94">
        <f>SUBTOTAL(103,テーブル5[図面の有無
（データ・紙の別）　　　])</f>
        <v>47</v>
      </c>
      <c r="W92" s="101">
        <f>SUBTOTAL(109,テーブル5[白熱灯　])</f>
        <v>57</v>
      </c>
      <c r="X92" s="101">
        <f>SUBTOTAL(109,テーブル5[蛍光灯　])</f>
        <v>429</v>
      </c>
      <c r="Y92" s="101">
        <f>SUBTOTAL(109,テーブル5[水銀灯・HID　])</f>
        <v>311</v>
      </c>
      <c r="Z92" s="101">
        <f>SUBTOTAL(109,テーブル5[LED　])</f>
        <v>13</v>
      </c>
      <c r="AA92" s="101"/>
      <c r="AB92" s="141"/>
      <c r="AC92" s="94">
        <f>SUBTOTAL(103,テーブル5[図面の有無
（データ・紙の別）　])</f>
        <v>10</v>
      </c>
      <c r="AD92" s="101">
        <f>SUBTOTAL(103,テーブル5[製造年（設置年）])</f>
        <v>10</v>
      </c>
      <c r="AE92" s="101"/>
      <c r="AF92" s="101"/>
      <c r="AG92" s="101"/>
      <c r="AH92" s="141"/>
      <c r="AI92" s="94">
        <f>SUBTOTAL(103,テーブル5[図面の有無
（データ・紙の別）　　])</f>
        <v>19</v>
      </c>
      <c r="AJ92" s="172"/>
      <c r="AK92" s="141"/>
      <c r="AL92" s="189">
        <f>SUBTOTAL(103,テーブル5[備考])</f>
        <v>9</v>
      </c>
    </row>
  </sheetData>
  <sheetProtection password="CC41" sheet="1" objects="1" scenarios="1" autoFilter="0"/>
  <sortState ref="A5:AL91">
    <sortCondition ref="A5:A91"/>
  </sortState>
  <mergeCells count="8">
    <mergeCell ref="C2:D2"/>
    <mergeCell ref="J2:K2"/>
    <mergeCell ref="M2:U2"/>
    <mergeCell ref="V2:AB2"/>
    <mergeCell ref="AC2:AH2"/>
    <mergeCell ref="AI2:AK2"/>
    <mergeCell ref="F3:I3"/>
    <mergeCell ref="T3:U3"/>
  </mergeCells>
  <phoneticPr fontId="1"/>
  <dataValidations count="1">
    <dataValidation type="list" allowBlank="1" showDropDown="0" showInputMessage="1" showErrorMessage="1" sqref="AC54 AI54 AC49 AI49 AC43 AI43 AC35 AI35 V87:V88 AC87:AC88 AI87:AI88 AC45:AC46 AI45:AI46 V40:V47 V29:V36 V49:V56 V72 AC72 AI72 V8:V9 AC8:AC9 AI8:AI9 AC6 AC21 M5 M9:M18 AI74:AI85 AC74:AC85 M66:M73 M33:M62 M75:M85 V74:V85 V58:V59 V63:V70 M22:M24 AI33 AC33 AI40 AC40 AI51 AC51 AI12:AI18 AC12:AC18 V12:V18 AI24 AC24 V24 M87:M92 AI90:AI92 AC90:AC92 V90:V92">
      <formula1>#REF!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8" scale="40" fitToWidth="1" fitToHeight="1" pageOrder="overThenDown" orientation="portrait" usePrinterDefaults="1" r:id="rId1"/>
  <rowBreaks count="1" manualBreakCount="1">
    <brk id="77" max="37" man="1"/>
  </rowBreaks>
  <colBreaks count="1" manualBreakCount="1">
    <brk id="22" max="90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Sheet1!$A$1:$A$3</xm:f>
          </x14:formula1>
          <xm:sqref>M63:M65 AI22:AI23 AI47:AI48 AI52:AI53 AI55:AI71 AI50 AI25:AI26 AI34 AI41:AI42 AI44 AI36:AI39 AI28:AI32 AI5:AI7 AI10:AI11 AC5 AC19:AC20 AC10:AC11 AC7 AC22:AC23 AC47:AC48 AC52:AC53 AC55:AC71 AC50 AC25:AC26 AC34 AC41:AC42 AC44 AC36:AC39 AC28:AC32 M26 M28:M32 V5:V7 V19:V23 V10:V11 V26 V28 V71 V60:V62 V57 V37:V39 V48 AI86 AI73 AC86 AC73 M86 V86 V73 AI89 AC89 V89 M6:M8 M74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3"/>
  <sheetViews>
    <sheetView workbookViewId="0">
      <selection sqref="A1:A3"/>
    </sheetView>
  </sheetViews>
  <sheetFormatPr defaultRowHeight="18.75"/>
  <sheetData>
    <row r="1" spans="1:1">
      <c r="A1" s="190" t="s">
        <v>172</v>
      </c>
    </row>
    <row r="2" spans="1:1">
      <c r="A2" s="190" t="s">
        <v>192</v>
      </c>
    </row>
    <row r="3" spans="1:1">
      <c r="A3" s="190" t="s">
        <v>22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公共施設一覧</vt:lpstr>
      <vt:lpstr>Sheet1</vt:lpstr>
    </vt:vector>
  </TitlesOfParts>
  <Company>Dynabook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1784吉田　卓也</dc:creator>
  <cp:lastModifiedBy>1784吉田　卓也</cp:lastModifiedBy>
  <dcterms:created xsi:type="dcterms:W3CDTF">2023-03-01T07:46:25Z</dcterms:created>
  <dcterms:modified xsi:type="dcterms:W3CDTF">2023-05-17T07:21:43Z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2023-05-17T07:21:43Z</vt:filetime>
  </property>
</Properties>
</file>